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後半" sheetId="1" r:id="rId1"/>
    <sheet name="前半" sheetId="2" r:id="rId2"/>
    <sheet name="写真集" sheetId="3" r:id="rId3"/>
  </sheets>
  <definedNames/>
  <calcPr fullCalcOnLoad="1"/>
</workbook>
</file>

<file path=xl/sharedStrings.xml><?xml version="1.0" encoding="utf-8"?>
<sst xmlns="http://schemas.openxmlformats.org/spreadsheetml/2006/main" count="210" uniqueCount="66">
  <si>
    <t>12チーム後半の部</t>
  </si>
  <si>
    <t>Aリーグ</t>
  </si>
  <si>
    <t>得点</t>
  </si>
  <si>
    <t>失点</t>
  </si>
  <si>
    <t>差</t>
  </si>
  <si>
    <t>勝敗</t>
  </si>
  <si>
    <t>順位</t>
  </si>
  <si>
    <t>Aコート1位</t>
  </si>
  <si>
    <t>Bコート2位</t>
  </si>
  <si>
    <t>Aコート3位</t>
  </si>
  <si>
    <t>-</t>
  </si>
  <si>
    <t>2-0</t>
  </si>
  <si>
    <t>すもう部東方</t>
  </si>
  <si>
    <t>Y.Y.HOPE</t>
  </si>
  <si>
    <t>Condition G</t>
  </si>
  <si>
    <t>1-1</t>
  </si>
  <si>
    <t>0-2</t>
  </si>
  <si>
    <t>Bリーグ</t>
  </si>
  <si>
    <t>Bコート1位</t>
  </si>
  <si>
    <t>Aコート2位</t>
  </si>
  <si>
    <t>Bコート3位</t>
  </si>
  <si>
    <t>Rush</t>
  </si>
  <si>
    <t>ほな・へばな</t>
  </si>
  <si>
    <t>Shelter連邦軍</t>
  </si>
  <si>
    <t>Cリーグ</t>
  </si>
  <si>
    <t>Aコート4位</t>
  </si>
  <si>
    <t>Bコート5位</t>
  </si>
  <si>
    <t>Aコート6位</t>
  </si>
  <si>
    <t>浦和VC-A</t>
  </si>
  <si>
    <t>浜クラブ</t>
  </si>
  <si>
    <t>スピリッツ</t>
  </si>
  <si>
    <t>Dリーグ</t>
  </si>
  <si>
    <t>Bコート4位</t>
  </si>
  <si>
    <t>Aコート5位</t>
  </si>
  <si>
    <t>Bコート6位</t>
  </si>
  <si>
    <t>Jexer Redrockets</t>
  </si>
  <si>
    <t>RAGA NUTS</t>
  </si>
  <si>
    <t>浦和VC-B</t>
  </si>
  <si>
    <t>決勝戦</t>
  </si>
  <si>
    <t>A,Bリーグ決勝戦</t>
  </si>
  <si>
    <t>25ー13</t>
  </si>
  <si>
    <t>RUSH</t>
  </si>
  <si>
    <t>C,Dリーグ決勝戦</t>
  </si>
  <si>
    <t>23―25</t>
  </si>
  <si>
    <r>
      <t>6</t>
    </r>
    <r>
      <rPr>
        <b/>
        <sz val="20"/>
        <rFont val="MS UI Gothic"/>
        <family val="3"/>
      </rPr>
      <t>チーム変則</t>
    </r>
    <r>
      <rPr>
        <b/>
        <sz val="20"/>
        <rFont val="Tahoma"/>
        <family val="2"/>
      </rPr>
      <t>1</t>
    </r>
    <r>
      <rPr>
        <b/>
        <sz val="20"/>
        <rFont val="MS UI Gothic"/>
        <family val="3"/>
      </rPr>
      <t>セットリーグ戦　</t>
    </r>
    <r>
      <rPr>
        <b/>
        <sz val="20"/>
        <rFont val="Tahoma"/>
        <family val="2"/>
      </rPr>
      <t>A</t>
    </r>
    <r>
      <rPr>
        <b/>
        <sz val="20"/>
        <rFont val="MS UI Gothic"/>
        <family val="3"/>
      </rPr>
      <t>コート</t>
    </r>
  </si>
  <si>
    <t>A1</t>
  </si>
  <si>
    <t>A2</t>
  </si>
  <si>
    <t>A3</t>
  </si>
  <si>
    <t>A4</t>
  </si>
  <si>
    <t>A5</t>
  </si>
  <si>
    <t>A6</t>
  </si>
  <si>
    <t>2-2</t>
  </si>
  <si>
    <t>0-4</t>
  </si>
  <si>
    <t>4-0</t>
  </si>
  <si>
    <t>1-3</t>
  </si>
  <si>
    <r>
      <t>6</t>
    </r>
    <r>
      <rPr>
        <b/>
        <sz val="20"/>
        <rFont val="MS UI Gothic"/>
        <family val="3"/>
      </rPr>
      <t>チーム変則</t>
    </r>
    <r>
      <rPr>
        <b/>
        <sz val="20"/>
        <rFont val="Tahoma"/>
        <family val="2"/>
      </rPr>
      <t>1</t>
    </r>
    <r>
      <rPr>
        <b/>
        <sz val="20"/>
        <rFont val="MS UI Gothic"/>
        <family val="3"/>
      </rPr>
      <t>セットリーグ戦　</t>
    </r>
    <r>
      <rPr>
        <b/>
        <sz val="20"/>
        <rFont val="Tahoma"/>
        <family val="2"/>
      </rPr>
      <t>B</t>
    </r>
    <r>
      <rPr>
        <b/>
        <sz val="20"/>
        <rFont val="MS UI Gothic"/>
        <family val="3"/>
      </rPr>
      <t>コート</t>
    </r>
  </si>
  <si>
    <t>B1</t>
  </si>
  <si>
    <t>B2</t>
  </si>
  <si>
    <t>B3</t>
  </si>
  <si>
    <t>B4</t>
  </si>
  <si>
    <t>B5</t>
  </si>
  <si>
    <t>B6</t>
  </si>
  <si>
    <t>Jexer Redrox</t>
  </si>
  <si>
    <t>Y.Y.Hope</t>
  </si>
  <si>
    <t>3-1</t>
  </si>
  <si>
    <t> 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</si>
</sst>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Tahoma"/>
      <family val="2"/>
    </font>
    <font>
      <sz val="9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20"/>
      <name val="MS UI Gothic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 diagonalDown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 diagonalDown="1">
      <left style="thin"/>
      <right style="thin">
        <color indexed="8"/>
      </right>
      <top style="thin"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/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</cellStyleXfs>
  <cellXfs count="61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 shrinkToFit="1"/>
    </xf>
    <xf numFmtId="49" fontId="19" fillId="0" borderId="0" xfId="0" applyNumberFormat="1" applyFont="1" applyFill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righ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vertical="center" shrinkToFit="1"/>
    </xf>
    <xf numFmtId="0" fontId="19" fillId="0" borderId="31" xfId="0" applyFont="1" applyFill="1" applyBorder="1" applyAlignment="1">
      <alignment horizontal="center" vertical="center" shrinkToFit="1"/>
    </xf>
    <xf numFmtId="49" fontId="19" fillId="0" borderId="31" xfId="0" applyNumberFormat="1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49" fontId="19" fillId="0" borderId="24" xfId="0" applyNumberFormat="1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wrapText="1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49" fontId="19" fillId="0" borderId="36" xfId="0" applyNumberFormat="1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24" borderId="39" xfId="0" applyFont="1" applyFill="1" applyBorder="1" applyAlignment="1">
      <alignment horizontal="center" vertical="center" shrinkToFit="1"/>
    </xf>
    <xf numFmtId="0" fontId="19" fillId="24" borderId="40" xfId="0" applyFont="1" applyFill="1" applyBorder="1" applyAlignment="1">
      <alignment horizontal="center" vertical="center" shrinkToFit="1"/>
    </xf>
    <xf numFmtId="0" fontId="19" fillId="24" borderId="4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19" fillId="24" borderId="15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wrapText="1" shrinkToFit="1"/>
    </xf>
    <xf numFmtId="0" fontId="19" fillId="0" borderId="45" xfId="0" applyFont="1" applyFill="1" applyBorder="1" applyAlignment="1">
      <alignment horizontal="center" vertical="center" shrinkToFit="1"/>
    </xf>
    <xf numFmtId="49" fontId="19" fillId="0" borderId="45" xfId="0" applyNumberFormat="1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wrapText="1" shrinkToFit="1"/>
    </xf>
    <xf numFmtId="0" fontId="19" fillId="24" borderId="4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581025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0"/>
          <a:ext cx="30003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4</xdr:col>
      <xdr:colOff>314325</xdr:colOff>
      <xdr:row>26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28850"/>
          <a:ext cx="30575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12</xdr:row>
      <xdr:rowOff>161925</xdr:rowOff>
    </xdr:from>
    <xdr:to>
      <xdr:col>8</xdr:col>
      <xdr:colOff>600075</xdr:colOff>
      <xdr:row>25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2219325"/>
          <a:ext cx="30480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152400</xdr:rowOff>
    </xdr:from>
    <xdr:to>
      <xdr:col>4</xdr:col>
      <xdr:colOff>314325</xdr:colOff>
      <xdr:row>39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438650"/>
          <a:ext cx="30575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25</xdr:row>
      <xdr:rowOff>142875</xdr:rowOff>
    </xdr:from>
    <xdr:to>
      <xdr:col>8</xdr:col>
      <xdr:colOff>609600</xdr:colOff>
      <xdr:row>39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4429125"/>
          <a:ext cx="30480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123825</xdr:rowOff>
    </xdr:from>
    <xdr:to>
      <xdr:col>4</xdr:col>
      <xdr:colOff>314325</xdr:colOff>
      <xdr:row>53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10375"/>
          <a:ext cx="3057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39</xdr:row>
      <xdr:rowOff>123825</xdr:rowOff>
    </xdr:from>
    <xdr:to>
      <xdr:col>8</xdr:col>
      <xdr:colOff>619125</xdr:colOff>
      <xdr:row>53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57525" y="6810375"/>
          <a:ext cx="30480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66675</xdr:rowOff>
    </xdr:from>
    <xdr:to>
      <xdr:col>4</xdr:col>
      <xdr:colOff>323850</xdr:colOff>
      <xdr:row>67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153525"/>
          <a:ext cx="30670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53</xdr:row>
      <xdr:rowOff>66675</xdr:rowOff>
    </xdr:from>
    <xdr:to>
      <xdr:col>8</xdr:col>
      <xdr:colOff>628650</xdr:colOff>
      <xdr:row>67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57525" y="9153525"/>
          <a:ext cx="30575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66675</xdr:rowOff>
    </xdr:from>
    <xdr:to>
      <xdr:col>4</xdr:col>
      <xdr:colOff>314325</xdr:colOff>
      <xdr:row>81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553825"/>
          <a:ext cx="30575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67</xdr:row>
      <xdr:rowOff>66675</xdr:rowOff>
    </xdr:from>
    <xdr:to>
      <xdr:col>8</xdr:col>
      <xdr:colOff>638175</xdr:colOff>
      <xdr:row>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57525" y="11553825"/>
          <a:ext cx="30670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showGridLines="0" zoomScaleSheetLayoutView="100" workbookViewId="0" topLeftCell="A1">
      <selection activeCell="A11" sqref="A11:C11"/>
    </sheetView>
  </sheetViews>
  <sheetFormatPr defaultColWidth="9.00390625" defaultRowHeight="13.5"/>
  <cols>
    <col min="1" max="2" width="3.625" style="1" customWidth="1"/>
    <col min="3" max="3" width="11.625" style="1" customWidth="1"/>
    <col min="4" max="18" width="4.50390625" style="1" customWidth="1"/>
    <col min="19" max="20" width="4.50390625" style="2" customWidth="1"/>
    <col min="21" max="22" width="4.50390625" style="1" customWidth="1"/>
    <col min="23" max="23" width="3.625" style="1" customWidth="1"/>
    <col min="24" max="26" width="11.125" style="3" customWidth="1"/>
    <col min="27" max="28" width="9.375" style="3" customWidth="1"/>
    <col min="29" max="30" width="9.00390625" style="3" customWidth="1"/>
    <col min="31" max="247" width="3.625" style="1" customWidth="1"/>
    <col min="248" max="16384" width="3.625" style="0" customWidth="1"/>
  </cols>
  <sheetData>
    <row r="1" spans="1:256" s="5" customFormat="1" ht="25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X1" s="6"/>
      <c r="Y1" s="6"/>
      <c r="Z1" s="6"/>
      <c r="AA1" s="6"/>
      <c r="AB1" s="6"/>
      <c r="AC1" s="6"/>
      <c r="AD1" s="6"/>
      <c r="IN1"/>
      <c r="IO1"/>
      <c r="IP1"/>
      <c r="IQ1"/>
      <c r="IR1"/>
      <c r="IS1"/>
      <c r="IT1"/>
      <c r="IU1"/>
      <c r="IV1"/>
    </row>
    <row r="2" spans="1:256" s="5" customFormat="1" ht="25.5">
      <c r="A2" s="31" t="s">
        <v>1</v>
      </c>
      <c r="B2" s="31"/>
      <c r="C2" s="3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6"/>
      <c r="Y2" s="6"/>
      <c r="Z2" s="6"/>
      <c r="AA2" s="6"/>
      <c r="AB2" s="6"/>
      <c r="AC2" s="6"/>
      <c r="AD2" s="6"/>
      <c r="IN2"/>
      <c r="IO2"/>
      <c r="IP2"/>
      <c r="IQ2"/>
      <c r="IR2"/>
      <c r="IS2"/>
      <c r="IT2"/>
      <c r="IU2"/>
      <c r="IV2"/>
    </row>
    <row r="3" spans="1:26" ht="27" customHeight="1">
      <c r="A3" s="40"/>
      <c r="B3" s="40"/>
      <c r="C3" s="40"/>
      <c r="D3" s="33" t="str">
        <f>X4</f>
        <v>すもう部東方</v>
      </c>
      <c r="E3" s="33"/>
      <c r="F3" s="33"/>
      <c r="G3" s="39" t="str">
        <f>Y4</f>
        <v>Y.Y.HOPE</v>
      </c>
      <c r="H3" s="39"/>
      <c r="I3" s="39"/>
      <c r="J3" s="33" t="str">
        <f>Z4</f>
        <v>Condition G</v>
      </c>
      <c r="K3" s="33"/>
      <c r="L3" s="33"/>
      <c r="M3" s="33" t="s">
        <v>2</v>
      </c>
      <c r="N3" s="33"/>
      <c r="O3" s="33" t="s">
        <v>3</v>
      </c>
      <c r="P3" s="33"/>
      <c r="Q3" s="33" t="s">
        <v>4</v>
      </c>
      <c r="R3" s="33"/>
      <c r="S3" s="34" t="s">
        <v>5</v>
      </c>
      <c r="T3" s="34"/>
      <c r="U3" s="33" t="s">
        <v>6</v>
      </c>
      <c r="V3" s="33"/>
      <c r="X3" s="3" t="s">
        <v>7</v>
      </c>
      <c r="Y3" s="3" t="s">
        <v>8</v>
      </c>
      <c r="Z3" s="3" t="s">
        <v>9</v>
      </c>
    </row>
    <row r="4" spans="1:26" ht="27" customHeight="1">
      <c r="A4" s="39" t="str">
        <f>X4</f>
        <v>すもう部東方</v>
      </c>
      <c r="B4" s="39"/>
      <c r="C4" s="39"/>
      <c r="D4" s="40"/>
      <c r="E4" s="40"/>
      <c r="F4" s="40"/>
      <c r="G4" s="7">
        <v>25</v>
      </c>
      <c r="H4" s="7" t="s">
        <v>10</v>
      </c>
      <c r="I4" s="8">
        <v>18</v>
      </c>
      <c r="J4" s="9">
        <v>25</v>
      </c>
      <c r="K4" s="10" t="s">
        <v>10</v>
      </c>
      <c r="L4" s="11">
        <v>23</v>
      </c>
      <c r="M4" s="33">
        <f>SUM(G4+J4)</f>
        <v>50</v>
      </c>
      <c r="N4" s="33"/>
      <c r="O4" s="33">
        <f>SUM(I4+L4)</f>
        <v>41</v>
      </c>
      <c r="P4" s="33"/>
      <c r="Q4" s="33">
        <f>SUM(M4-O4)</f>
        <v>9</v>
      </c>
      <c r="R4" s="33"/>
      <c r="S4" s="34" t="s">
        <v>11</v>
      </c>
      <c r="T4" s="34"/>
      <c r="U4" s="33">
        <v>1</v>
      </c>
      <c r="V4" s="33"/>
      <c r="X4" s="3" t="s">
        <v>12</v>
      </c>
      <c r="Y4" s="3" t="s">
        <v>13</v>
      </c>
      <c r="Z4" s="3" t="s">
        <v>14</v>
      </c>
    </row>
    <row r="5" spans="1:22" ht="27" customHeight="1">
      <c r="A5" s="39" t="str">
        <f>Y4</f>
        <v>Y.Y.HOPE</v>
      </c>
      <c r="B5" s="39"/>
      <c r="C5" s="39"/>
      <c r="D5" s="12">
        <v>18</v>
      </c>
      <c r="E5" s="7" t="s">
        <v>10</v>
      </c>
      <c r="F5" s="8">
        <v>25</v>
      </c>
      <c r="G5" s="40"/>
      <c r="H5" s="40"/>
      <c r="I5" s="40"/>
      <c r="J5" s="12">
        <v>25</v>
      </c>
      <c r="K5" s="7" t="s">
        <v>10</v>
      </c>
      <c r="L5" s="8">
        <v>9</v>
      </c>
      <c r="M5" s="33">
        <f>SUM(D5+J5)</f>
        <v>43</v>
      </c>
      <c r="N5" s="33"/>
      <c r="O5" s="33">
        <f>SUM(F5+L5)</f>
        <v>34</v>
      </c>
      <c r="P5" s="33"/>
      <c r="Q5" s="33">
        <f>SUM(M5-O5)</f>
        <v>9</v>
      </c>
      <c r="R5" s="33"/>
      <c r="S5" s="34" t="s">
        <v>15</v>
      </c>
      <c r="T5" s="34"/>
      <c r="U5" s="33">
        <v>2</v>
      </c>
      <c r="V5" s="33"/>
    </row>
    <row r="6" spans="1:22" ht="27" customHeight="1">
      <c r="A6" s="35" t="str">
        <f>Z4</f>
        <v>Condition G</v>
      </c>
      <c r="B6" s="35"/>
      <c r="C6" s="35"/>
      <c r="D6" s="13">
        <v>23</v>
      </c>
      <c r="E6" s="14" t="s">
        <v>10</v>
      </c>
      <c r="F6" s="15">
        <v>25</v>
      </c>
      <c r="G6" s="14">
        <v>9</v>
      </c>
      <c r="H6" s="14" t="s">
        <v>10</v>
      </c>
      <c r="I6" s="14">
        <v>25</v>
      </c>
      <c r="J6" s="36"/>
      <c r="K6" s="36"/>
      <c r="L6" s="36"/>
      <c r="M6" s="22">
        <f>SUM(D6+G6)</f>
        <v>32</v>
      </c>
      <c r="N6" s="22"/>
      <c r="O6" s="22">
        <f>SUM(F6+I6)</f>
        <v>50</v>
      </c>
      <c r="P6" s="22"/>
      <c r="Q6" s="22">
        <f>SUM(M6-O6)</f>
        <v>-18</v>
      </c>
      <c r="R6" s="22"/>
      <c r="S6" s="37" t="s">
        <v>16</v>
      </c>
      <c r="T6" s="37"/>
      <c r="U6" s="38">
        <v>3</v>
      </c>
      <c r="V6" s="38"/>
    </row>
    <row r="7" ht="27.75" customHeight="1"/>
    <row r="8" spans="1:256" s="5" customFormat="1" ht="25.5">
      <c r="A8" s="31" t="s">
        <v>17</v>
      </c>
      <c r="B8" s="31"/>
      <c r="C8" s="3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6"/>
      <c r="Y8" s="6"/>
      <c r="Z8" s="6"/>
      <c r="AA8" s="6"/>
      <c r="AB8" s="6"/>
      <c r="AC8" s="6"/>
      <c r="AD8" s="6"/>
      <c r="IN8"/>
      <c r="IO8"/>
      <c r="IP8"/>
      <c r="IQ8"/>
      <c r="IR8"/>
      <c r="IS8"/>
      <c r="IT8"/>
      <c r="IU8"/>
      <c r="IV8"/>
    </row>
    <row r="9" spans="1:26" ht="27" customHeight="1">
      <c r="A9" s="40"/>
      <c r="B9" s="40"/>
      <c r="C9" s="40"/>
      <c r="D9" s="33" t="str">
        <f>X10</f>
        <v>Rush</v>
      </c>
      <c r="E9" s="33"/>
      <c r="F9" s="33"/>
      <c r="G9" s="39" t="str">
        <f>Y10</f>
        <v>ほな・へばな</v>
      </c>
      <c r="H9" s="39"/>
      <c r="I9" s="39"/>
      <c r="J9" s="33" t="str">
        <f>Z10</f>
        <v>Shelter連邦軍</v>
      </c>
      <c r="K9" s="33"/>
      <c r="L9" s="33"/>
      <c r="M9" s="33" t="s">
        <v>2</v>
      </c>
      <c r="N9" s="33"/>
      <c r="O9" s="33" t="s">
        <v>3</v>
      </c>
      <c r="P9" s="33"/>
      <c r="Q9" s="33" t="s">
        <v>4</v>
      </c>
      <c r="R9" s="33"/>
      <c r="S9" s="34" t="s">
        <v>5</v>
      </c>
      <c r="T9" s="34"/>
      <c r="U9" s="33" t="s">
        <v>6</v>
      </c>
      <c r="V9" s="33"/>
      <c r="X9" s="3" t="s">
        <v>18</v>
      </c>
      <c r="Y9" s="3" t="s">
        <v>19</v>
      </c>
      <c r="Z9" s="3" t="s">
        <v>20</v>
      </c>
    </row>
    <row r="10" spans="1:26" ht="27" customHeight="1">
      <c r="A10" s="39" t="str">
        <f>X10</f>
        <v>Rush</v>
      </c>
      <c r="B10" s="39"/>
      <c r="C10" s="39"/>
      <c r="D10" s="40"/>
      <c r="E10" s="40"/>
      <c r="F10" s="40"/>
      <c r="G10" s="7">
        <v>25</v>
      </c>
      <c r="H10" s="7" t="s">
        <v>10</v>
      </c>
      <c r="I10" s="8">
        <v>23</v>
      </c>
      <c r="J10" s="9">
        <v>25</v>
      </c>
      <c r="K10" s="10" t="s">
        <v>10</v>
      </c>
      <c r="L10" s="11">
        <v>11</v>
      </c>
      <c r="M10" s="33">
        <f>SUM(G10+J10)</f>
        <v>50</v>
      </c>
      <c r="N10" s="33"/>
      <c r="O10" s="33">
        <f>SUM(I10+L10)</f>
        <v>34</v>
      </c>
      <c r="P10" s="33"/>
      <c r="Q10" s="33">
        <f>SUM(M10-O10)</f>
        <v>16</v>
      </c>
      <c r="R10" s="33"/>
      <c r="S10" s="34" t="s">
        <v>11</v>
      </c>
      <c r="T10" s="34"/>
      <c r="U10" s="33">
        <v>1</v>
      </c>
      <c r="V10" s="33"/>
      <c r="X10" s="3" t="s">
        <v>21</v>
      </c>
      <c r="Y10" s="3" t="s">
        <v>22</v>
      </c>
      <c r="Z10" s="3" t="s">
        <v>23</v>
      </c>
    </row>
    <row r="11" spans="1:22" ht="27" customHeight="1">
      <c r="A11" s="39" t="str">
        <f>Y10</f>
        <v>ほな・へばな</v>
      </c>
      <c r="B11" s="39"/>
      <c r="C11" s="39"/>
      <c r="D11" s="12">
        <v>23</v>
      </c>
      <c r="E11" s="7" t="s">
        <v>10</v>
      </c>
      <c r="F11" s="8">
        <v>25</v>
      </c>
      <c r="G11" s="40"/>
      <c r="H11" s="40"/>
      <c r="I11" s="40"/>
      <c r="J11" s="12">
        <v>22</v>
      </c>
      <c r="K11" s="7" t="s">
        <v>10</v>
      </c>
      <c r="L11" s="8">
        <v>25</v>
      </c>
      <c r="M11" s="33">
        <f>SUM(D11+J11)</f>
        <v>45</v>
      </c>
      <c r="N11" s="33"/>
      <c r="O11" s="33">
        <f>SUM(F11+L11)</f>
        <v>50</v>
      </c>
      <c r="P11" s="33"/>
      <c r="Q11" s="33">
        <f>SUM(M11-O11)</f>
        <v>-5</v>
      </c>
      <c r="R11" s="33"/>
      <c r="S11" s="34" t="s">
        <v>16</v>
      </c>
      <c r="T11" s="34"/>
      <c r="U11" s="33">
        <v>3</v>
      </c>
      <c r="V11" s="33"/>
    </row>
    <row r="12" spans="1:22" ht="27" customHeight="1">
      <c r="A12" s="35" t="str">
        <f>Z10</f>
        <v>Shelter連邦軍</v>
      </c>
      <c r="B12" s="35"/>
      <c r="C12" s="35"/>
      <c r="D12" s="13">
        <v>11</v>
      </c>
      <c r="E12" s="14" t="s">
        <v>10</v>
      </c>
      <c r="F12" s="15">
        <v>25</v>
      </c>
      <c r="G12" s="14">
        <v>25</v>
      </c>
      <c r="H12" s="14" t="s">
        <v>10</v>
      </c>
      <c r="I12" s="14">
        <v>22</v>
      </c>
      <c r="J12" s="36"/>
      <c r="K12" s="36"/>
      <c r="L12" s="36"/>
      <c r="M12" s="22">
        <f>SUM(D12+G12)</f>
        <v>36</v>
      </c>
      <c r="N12" s="22"/>
      <c r="O12" s="22">
        <f>SUM(F12+I12)</f>
        <v>47</v>
      </c>
      <c r="P12" s="22"/>
      <c r="Q12" s="22">
        <f>SUM(M12-O12)</f>
        <v>-11</v>
      </c>
      <c r="R12" s="22"/>
      <c r="S12" s="37" t="s">
        <v>15</v>
      </c>
      <c r="T12" s="37"/>
      <c r="U12" s="38">
        <v>2</v>
      </c>
      <c r="V12" s="38"/>
    </row>
    <row r="13" ht="27.75" customHeight="1"/>
    <row r="14" spans="1:256" s="5" customFormat="1" ht="25.5">
      <c r="A14" s="31" t="s">
        <v>24</v>
      </c>
      <c r="B14" s="31"/>
      <c r="C14" s="3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X14" s="6"/>
      <c r="Y14" s="6"/>
      <c r="Z14" s="6"/>
      <c r="AA14" s="6"/>
      <c r="AB14" s="6"/>
      <c r="AC14" s="6"/>
      <c r="AD14" s="6"/>
      <c r="IN14"/>
      <c r="IO14"/>
      <c r="IP14"/>
      <c r="IQ14"/>
      <c r="IR14"/>
      <c r="IS14"/>
      <c r="IT14"/>
      <c r="IU14"/>
      <c r="IV14"/>
    </row>
    <row r="15" spans="1:26" ht="27" customHeight="1">
      <c r="A15" s="40"/>
      <c r="B15" s="40"/>
      <c r="C15" s="40"/>
      <c r="D15" s="33" t="str">
        <f>X16</f>
        <v>浦和VC-A</v>
      </c>
      <c r="E15" s="33"/>
      <c r="F15" s="33"/>
      <c r="G15" s="39" t="str">
        <f>Y16</f>
        <v>浜クラブ</v>
      </c>
      <c r="H15" s="39"/>
      <c r="I15" s="39"/>
      <c r="J15" s="33" t="str">
        <f>Z16</f>
        <v>スピリッツ</v>
      </c>
      <c r="K15" s="33"/>
      <c r="L15" s="33"/>
      <c r="M15" s="33" t="s">
        <v>2</v>
      </c>
      <c r="N15" s="33"/>
      <c r="O15" s="33" t="s">
        <v>3</v>
      </c>
      <c r="P15" s="33"/>
      <c r="Q15" s="33" t="s">
        <v>4</v>
      </c>
      <c r="R15" s="33"/>
      <c r="S15" s="34" t="s">
        <v>5</v>
      </c>
      <c r="T15" s="34"/>
      <c r="U15" s="33" t="s">
        <v>6</v>
      </c>
      <c r="V15" s="33"/>
      <c r="X15" s="3" t="s">
        <v>25</v>
      </c>
      <c r="Y15" s="3" t="s">
        <v>26</v>
      </c>
      <c r="Z15" s="3" t="s">
        <v>27</v>
      </c>
    </row>
    <row r="16" spans="1:26" ht="27" customHeight="1">
      <c r="A16" s="39" t="str">
        <f>X16</f>
        <v>浦和VC-A</v>
      </c>
      <c r="B16" s="39"/>
      <c r="C16" s="39"/>
      <c r="D16" s="40"/>
      <c r="E16" s="40"/>
      <c r="F16" s="40"/>
      <c r="G16" s="7">
        <v>12</v>
      </c>
      <c r="H16" s="7" t="s">
        <v>10</v>
      </c>
      <c r="I16" s="8">
        <v>25</v>
      </c>
      <c r="J16" s="9">
        <v>18</v>
      </c>
      <c r="K16" s="10" t="s">
        <v>10</v>
      </c>
      <c r="L16" s="11">
        <v>25</v>
      </c>
      <c r="M16" s="33">
        <f>SUM(G16+J16)</f>
        <v>30</v>
      </c>
      <c r="N16" s="33"/>
      <c r="O16" s="33">
        <f>SUM(I16+L16)</f>
        <v>50</v>
      </c>
      <c r="P16" s="33"/>
      <c r="Q16" s="33">
        <f>SUM(M16-O16)</f>
        <v>-20</v>
      </c>
      <c r="R16" s="33"/>
      <c r="S16" s="34" t="s">
        <v>16</v>
      </c>
      <c r="T16" s="34"/>
      <c r="U16" s="33">
        <v>3</v>
      </c>
      <c r="V16" s="33"/>
      <c r="X16" s="3" t="s">
        <v>28</v>
      </c>
      <c r="Y16" s="3" t="s">
        <v>29</v>
      </c>
      <c r="Z16" s="3" t="s">
        <v>30</v>
      </c>
    </row>
    <row r="17" spans="1:22" ht="27" customHeight="1">
      <c r="A17" s="39" t="str">
        <f>Y16</f>
        <v>浜クラブ</v>
      </c>
      <c r="B17" s="39"/>
      <c r="C17" s="39"/>
      <c r="D17" s="12">
        <v>25</v>
      </c>
      <c r="E17" s="7" t="s">
        <v>10</v>
      </c>
      <c r="F17" s="8">
        <v>12</v>
      </c>
      <c r="G17" s="40"/>
      <c r="H17" s="40"/>
      <c r="I17" s="40"/>
      <c r="J17" s="12">
        <v>26</v>
      </c>
      <c r="K17" s="7" t="s">
        <v>10</v>
      </c>
      <c r="L17" s="8">
        <v>24</v>
      </c>
      <c r="M17" s="33">
        <f>SUM(D17+J17)</f>
        <v>51</v>
      </c>
      <c r="N17" s="33"/>
      <c r="O17" s="33">
        <f>SUM(F17+L17)</f>
        <v>36</v>
      </c>
      <c r="P17" s="33"/>
      <c r="Q17" s="33">
        <f>SUM(M17-O17)</f>
        <v>15</v>
      </c>
      <c r="R17" s="33"/>
      <c r="S17" s="34" t="s">
        <v>11</v>
      </c>
      <c r="T17" s="34"/>
      <c r="U17" s="33">
        <v>1</v>
      </c>
      <c r="V17" s="33"/>
    </row>
    <row r="18" spans="1:22" ht="27" customHeight="1">
      <c r="A18" s="35" t="str">
        <f>Z16</f>
        <v>スピリッツ</v>
      </c>
      <c r="B18" s="35"/>
      <c r="C18" s="35"/>
      <c r="D18" s="13">
        <v>25</v>
      </c>
      <c r="E18" s="14" t="s">
        <v>10</v>
      </c>
      <c r="F18" s="15">
        <v>18</v>
      </c>
      <c r="G18" s="14">
        <v>24</v>
      </c>
      <c r="H18" s="14" t="s">
        <v>10</v>
      </c>
      <c r="I18" s="14">
        <v>26</v>
      </c>
      <c r="J18" s="36"/>
      <c r="K18" s="36"/>
      <c r="L18" s="36"/>
      <c r="M18" s="22">
        <f>SUM(D18+G18)</f>
        <v>49</v>
      </c>
      <c r="N18" s="22"/>
      <c r="O18" s="22">
        <f>SUM(F18+I18)</f>
        <v>44</v>
      </c>
      <c r="P18" s="22"/>
      <c r="Q18" s="22">
        <f>SUM(M18-O18)</f>
        <v>5</v>
      </c>
      <c r="R18" s="22"/>
      <c r="S18" s="37" t="s">
        <v>15</v>
      </c>
      <c r="T18" s="37"/>
      <c r="U18" s="38">
        <v>2</v>
      </c>
      <c r="V18" s="38"/>
    </row>
    <row r="19" ht="27.75" customHeight="1"/>
    <row r="20" spans="1:256" s="5" customFormat="1" ht="25.5">
      <c r="A20" s="31" t="s">
        <v>31</v>
      </c>
      <c r="B20" s="31"/>
      <c r="C20" s="3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X20" s="6"/>
      <c r="Y20" s="6"/>
      <c r="Z20" s="6"/>
      <c r="AA20" s="6"/>
      <c r="AB20" s="6"/>
      <c r="AC20" s="6"/>
      <c r="AD20" s="6"/>
      <c r="IN20"/>
      <c r="IO20"/>
      <c r="IP20"/>
      <c r="IQ20"/>
      <c r="IR20"/>
      <c r="IS20"/>
      <c r="IT20"/>
      <c r="IU20"/>
      <c r="IV20"/>
    </row>
    <row r="21" spans="1:26" ht="27" customHeight="1">
      <c r="A21" s="40"/>
      <c r="B21" s="40"/>
      <c r="C21" s="40"/>
      <c r="D21" s="33" t="str">
        <f>X22</f>
        <v>Jexer Redrockets</v>
      </c>
      <c r="E21" s="33"/>
      <c r="F21" s="33"/>
      <c r="G21" s="39" t="str">
        <f>Y22</f>
        <v>RAGA NUTS</v>
      </c>
      <c r="H21" s="39"/>
      <c r="I21" s="39"/>
      <c r="J21" s="33" t="str">
        <f>Z22</f>
        <v>浦和VC-B</v>
      </c>
      <c r="K21" s="33"/>
      <c r="L21" s="33"/>
      <c r="M21" s="33" t="s">
        <v>2</v>
      </c>
      <c r="N21" s="33"/>
      <c r="O21" s="33" t="s">
        <v>3</v>
      </c>
      <c r="P21" s="33"/>
      <c r="Q21" s="33" t="s">
        <v>4</v>
      </c>
      <c r="R21" s="33"/>
      <c r="S21" s="34" t="s">
        <v>5</v>
      </c>
      <c r="T21" s="34"/>
      <c r="U21" s="33" t="s">
        <v>6</v>
      </c>
      <c r="V21" s="33"/>
      <c r="X21" s="3" t="s">
        <v>32</v>
      </c>
      <c r="Y21" s="3" t="s">
        <v>33</v>
      </c>
      <c r="Z21" s="3" t="s">
        <v>34</v>
      </c>
    </row>
    <row r="22" spans="1:26" ht="27" customHeight="1">
      <c r="A22" s="39" t="str">
        <f>X22</f>
        <v>Jexer Redrockets</v>
      </c>
      <c r="B22" s="39"/>
      <c r="C22" s="39"/>
      <c r="D22" s="40"/>
      <c r="E22" s="40"/>
      <c r="F22" s="40"/>
      <c r="G22" s="7">
        <v>25</v>
      </c>
      <c r="H22" s="7" t="s">
        <v>10</v>
      </c>
      <c r="I22" s="8">
        <v>19</v>
      </c>
      <c r="J22" s="9">
        <v>25</v>
      </c>
      <c r="K22" s="10" t="s">
        <v>10</v>
      </c>
      <c r="L22" s="11">
        <v>19</v>
      </c>
      <c r="M22" s="33">
        <f>SUM(G22+J22)</f>
        <v>50</v>
      </c>
      <c r="N22" s="33"/>
      <c r="O22" s="33">
        <f>SUM(I22+L22)</f>
        <v>38</v>
      </c>
      <c r="P22" s="33"/>
      <c r="Q22" s="33">
        <f>SUM(M22-O22)</f>
        <v>12</v>
      </c>
      <c r="R22" s="33"/>
      <c r="S22" s="34" t="s">
        <v>11</v>
      </c>
      <c r="T22" s="34"/>
      <c r="U22" s="33">
        <v>1</v>
      </c>
      <c r="V22" s="33"/>
      <c r="X22" s="3" t="s">
        <v>35</v>
      </c>
      <c r="Y22" s="3" t="s">
        <v>36</v>
      </c>
      <c r="Z22" s="3" t="s">
        <v>37</v>
      </c>
    </row>
    <row r="23" spans="1:22" ht="27" customHeight="1">
      <c r="A23" s="39" t="str">
        <f>Y22</f>
        <v>RAGA NUTS</v>
      </c>
      <c r="B23" s="39"/>
      <c r="C23" s="39"/>
      <c r="D23" s="12">
        <v>19</v>
      </c>
      <c r="E23" s="7" t="s">
        <v>10</v>
      </c>
      <c r="F23" s="8">
        <v>25</v>
      </c>
      <c r="G23" s="40"/>
      <c r="H23" s="40"/>
      <c r="I23" s="40"/>
      <c r="J23" s="12">
        <v>25</v>
      </c>
      <c r="K23" s="7" t="s">
        <v>10</v>
      </c>
      <c r="L23" s="8">
        <v>17</v>
      </c>
      <c r="M23" s="33">
        <f>SUM(D23+J23)</f>
        <v>44</v>
      </c>
      <c r="N23" s="33"/>
      <c r="O23" s="33">
        <f>SUM(F23+L23)</f>
        <v>42</v>
      </c>
      <c r="P23" s="33"/>
      <c r="Q23" s="33">
        <f>SUM(M23-O23)</f>
        <v>2</v>
      </c>
      <c r="R23" s="33"/>
      <c r="S23" s="34" t="s">
        <v>15</v>
      </c>
      <c r="T23" s="34"/>
      <c r="U23" s="33">
        <v>2</v>
      </c>
      <c r="V23" s="33"/>
    </row>
    <row r="24" spans="1:22" ht="27" customHeight="1">
      <c r="A24" s="35" t="str">
        <f>Z22</f>
        <v>浦和VC-B</v>
      </c>
      <c r="B24" s="35"/>
      <c r="C24" s="35"/>
      <c r="D24" s="13">
        <v>19</v>
      </c>
      <c r="E24" s="14" t="s">
        <v>10</v>
      </c>
      <c r="F24" s="15">
        <v>25</v>
      </c>
      <c r="G24" s="14">
        <v>17</v>
      </c>
      <c r="H24" s="14" t="s">
        <v>10</v>
      </c>
      <c r="I24" s="14">
        <v>25</v>
      </c>
      <c r="J24" s="36"/>
      <c r="K24" s="36"/>
      <c r="L24" s="36"/>
      <c r="M24" s="22">
        <f>SUM(D24+G24)</f>
        <v>36</v>
      </c>
      <c r="N24" s="22"/>
      <c r="O24" s="22">
        <f>SUM(F24+I24)</f>
        <v>50</v>
      </c>
      <c r="P24" s="22"/>
      <c r="Q24" s="22">
        <f>SUM(M24-O24)</f>
        <v>-14</v>
      </c>
      <c r="R24" s="22"/>
      <c r="S24" s="37" t="s">
        <v>16</v>
      </c>
      <c r="T24" s="37"/>
      <c r="U24" s="38">
        <v>3</v>
      </c>
      <c r="V24" s="38"/>
    </row>
    <row r="27" spans="1:256" s="5" customFormat="1" ht="25.5">
      <c r="A27" s="31" t="s">
        <v>38</v>
      </c>
      <c r="B27" s="31"/>
      <c r="C27" s="3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X27" s="6"/>
      <c r="Y27" s="6"/>
      <c r="Z27" s="6"/>
      <c r="AA27" s="6"/>
      <c r="AB27" s="6"/>
      <c r="AC27" s="6"/>
      <c r="AD27" s="6"/>
      <c r="IN27"/>
      <c r="IO27"/>
      <c r="IP27"/>
      <c r="IQ27"/>
      <c r="IR27"/>
      <c r="IS27"/>
      <c r="IT27"/>
      <c r="IU27"/>
      <c r="IV27"/>
    </row>
    <row r="28" spans="1:3" ht="18">
      <c r="A28" s="31" t="s">
        <v>39</v>
      </c>
      <c r="B28" s="31"/>
      <c r="C28" s="31"/>
    </row>
    <row r="29" spans="1:8" ht="14.25">
      <c r="A29" s="32" t="s">
        <v>12</v>
      </c>
      <c r="B29" s="32"/>
      <c r="C29" s="32"/>
      <c r="D29" s="32" t="s">
        <v>40</v>
      </c>
      <c r="E29" s="32"/>
      <c r="F29" s="30" t="s">
        <v>41</v>
      </c>
      <c r="G29" s="30"/>
      <c r="H29" s="30"/>
    </row>
    <row r="31" spans="1:3" ht="18">
      <c r="A31" s="31" t="s">
        <v>42</v>
      </c>
      <c r="B31" s="31"/>
      <c r="C31" s="31"/>
    </row>
    <row r="32" spans="1:9" ht="14.25">
      <c r="A32" s="32" t="s">
        <v>29</v>
      </c>
      <c r="B32" s="32"/>
      <c r="C32" s="32"/>
      <c r="D32" s="32" t="s">
        <v>43</v>
      </c>
      <c r="E32" s="32"/>
      <c r="F32" s="30" t="s">
        <v>35</v>
      </c>
      <c r="G32" s="30"/>
      <c r="H32" s="30"/>
      <c r="I32" s="30"/>
    </row>
  </sheetData>
  <mergeCells count="134">
    <mergeCell ref="M3:N3"/>
    <mergeCell ref="O3:P3"/>
    <mergeCell ref="Q3:R3"/>
    <mergeCell ref="A2:C2"/>
    <mergeCell ref="A3:C3"/>
    <mergeCell ref="D3:F3"/>
    <mergeCell ref="G3:I3"/>
    <mergeCell ref="S3:T3"/>
    <mergeCell ref="U3:V3"/>
    <mergeCell ref="A4:C4"/>
    <mergeCell ref="D4:F4"/>
    <mergeCell ref="M4:N4"/>
    <mergeCell ref="O4:P4"/>
    <mergeCell ref="Q4:R4"/>
    <mergeCell ref="S4:T4"/>
    <mergeCell ref="U4:V4"/>
    <mergeCell ref="J3:L3"/>
    <mergeCell ref="A5:C5"/>
    <mergeCell ref="G5:I5"/>
    <mergeCell ref="M5:N5"/>
    <mergeCell ref="O5:P5"/>
    <mergeCell ref="Q5:R5"/>
    <mergeCell ref="S5:T5"/>
    <mergeCell ref="U5:V5"/>
    <mergeCell ref="A6:C6"/>
    <mergeCell ref="J6:L6"/>
    <mergeCell ref="M6:N6"/>
    <mergeCell ref="O6:P6"/>
    <mergeCell ref="Q6:R6"/>
    <mergeCell ref="S6:T6"/>
    <mergeCell ref="U6:V6"/>
    <mergeCell ref="M9:N9"/>
    <mergeCell ref="O9:P9"/>
    <mergeCell ref="Q9:R9"/>
    <mergeCell ref="A8:C8"/>
    <mergeCell ref="A9:C9"/>
    <mergeCell ref="D9:F9"/>
    <mergeCell ref="G9:I9"/>
    <mergeCell ref="S9:T9"/>
    <mergeCell ref="U9:V9"/>
    <mergeCell ref="A10:C10"/>
    <mergeCell ref="D10:F10"/>
    <mergeCell ref="M10:N10"/>
    <mergeCell ref="O10:P10"/>
    <mergeCell ref="Q10:R10"/>
    <mergeCell ref="S10:T10"/>
    <mergeCell ref="U10:V10"/>
    <mergeCell ref="J9:L9"/>
    <mergeCell ref="A11:C11"/>
    <mergeCell ref="G11:I11"/>
    <mergeCell ref="M11:N11"/>
    <mergeCell ref="O11:P11"/>
    <mergeCell ref="Q11:R11"/>
    <mergeCell ref="S11:T11"/>
    <mergeCell ref="U11:V11"/>
    <mergeCell ref="A12:C12"/>
    <mergeCell ref="J12:L12"/>
    <mergeCell ref="M12:N12"/>
    <mergeCell ref="O12:P12"/>
    <mergeCell ref="Q12:R12"/>
    <mergeCell ref="S12:T12"/>
    <mergeCell ref="U12:V12"/>
    <mergeCell ref="M15:N15"/>
    <mergeCell ref="O15:P15"/>
    <mergeCell ref="Q15:R15"/>
    <mergeCell ref="A14:C14"/>
    <mergeCell ref="A15:C15"/>
    <mergeCell ref="D15:F15"/>
    <mergeCell ref="G15:I15"/>
    <mergeCell ref="S15:T15"/>
    <mergeCell ref="U15:V15"/>
    <mergeCell ref="A16:C16"/>
    <mergeCell ref="D16:F16"/>
    <mergeCell ref="M16:N16"/>
    <mergeCell ref="O16:P16"/>
    <mergeCell ref="Q16:R16"/>
    <mergeCell ref="S16:T16"/>
    <mergeCell ref="U16:V16"/>
    <mergeCell ref="J15:L15"/>
    <mergeCell ref="A17:C17"/>
    <mergeCell ref="G17:I17"/>
    <mergeCell ref="M17:N17"/>
    <mergeCell ref="O17:P17"/>
    <mergeCell ref="Q17:R17"/>
    <mergeCell ref="S17:T17"/>
    <mergeCell ref="U17:V17"/>
    <mergeCell ref="A18:C18"/>
    <mergeCell ref="J18:L18"/>
    <mergeCell ref="M18:N18"/>
    <mergeCell ref="O18:P18"/>
    <mergeCell ref="Q18:R18"/>
    <mergeCell ref="S18:T18"/>
    <mergeCell ref="U18:V18"/>
    <mergeCell ref="M21:N21"/>
    <mergeCell ref="O21:P21"/>
    <mergeCell ref="Q21:R21"/>
    <mergeCell ref="A20:C20"/>
    <mergeCell ref="A21:C21"/>
    <mergeCell ref="D21:F21"/>
    <mergeCell ref="G21:I21"/>
    <mergeCell ref="S21:T21"/>
    <mergeCell ref="U21:V21"/>
    <mergeCell ref="A22:C22"/>
    <mergeCell ref="D22:F22"/>
    <mergeCell ref="M22:N22"/>
    <mergeCell ref="O22:P22"/>
    <mergeCell ref="Q22:R22"/>
    <mergeCell ref="S22:T22"/>
    <mergeCell ref="U22:V22"/>
    <mergeCell ref="J21:L21"/>
    <mergeCell ref="A23:C23"/>
    <mergeCell ref="G23:I23"/>
    <mergeCell ref="M23:N23"/>
    <mergeCell ref="O23:P23"/>
    <mergeCell ref="Q23:R23"/>
    <mergeCell ref="S23:T23"/>
    <mergeCell ref="U23:V23"/>
    <mergeCell ref="A24:C24"/>
    <mergeCell ref="J24:L24"/>
    <mergeCell ref="M24:N24"/>
    <mergeCell ref="O24:P24"/>
    <mergeCell ref="Q24:R24"/>
    <mergeCell ref="S24:T24"/>
    <mergeCell ref="U24:V24"/>
    <mergeCell ref="A1:V1"/>
    <mergeCell ref="F29:H29"/>
    <mergeCell ref="A31:C31"/>
    <mergeCell ref="A32:C32"/>
    <mergeCell ref="D32:E32"/>
    <mergeCell ref="F32:I32"/>
    <mergeCell ref="A27:C27"/>
    <mergeCell ref="A28:C28"/>
    <mergeCell ref="A29:C29"/>
    <mergeCell ref="D29:E29"/>
  </mergeCells>
  <printOptions/>
  <pageMargins left="0.6201388888888889" right="0.4798611111111111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"/>
  <sheetViews>
    <sheetView showGridLines="0" tabSelected="1" zoomScaleSheetLayoutView="100" workbookViewId="0" topLeftCell="A1">
      <selection activeCell="Q6" sqref="Q6"/>
    </sheetView>
  </sheetViews>
  <sheetFormatPr defaultColWidth="9.00390625" defaultRowHeight="13.5"/>
  <cols>
    <col min="1" max="2" width="3.625" style="1" customWidth="1"/>
    <col min="3" max="3" width="11.625" style="1" customWidth="1"/>
    <col min="4" max="12" width="3.625" style="1" customWidth="1"/>
    <col min="13" max="13" width="3.75390625" style="1" customWidth="1"/>
    <col min="14" max="15" width="3.625" style="1" customWidth="1"/>
    <col min="16" max="16" width="3.75390625" style="1" customWidth="1"/>
    <col min="17" max="18" width="3.625" style="1" customWidth="1"/>
    <col min="19" max="19" width="3.75390625" style="1" customWidth="1"/>
    <col min="20" max="27" width="3.625" style="1" customWidth="1"/>
    <col min="28" max="29" width="3.625" style="2" customWidth="1"/>
    <col min="30" max="30" width="3.75390625" style="1" customWidth="1"/>
    <col min="31" max="32" width="3.625" style="1" customWidth="1"/>
    <col min="33" max="37" width="9.375" style="3" customWidth="1"/>
    <col min="38" max="39" width="9.00390625" style="3" customWidth="1"/>
    <col min="40" max="16384" width="3.625" style="1" customWidth="1"/>
  </cols>
  <sheetData>
    <row r="1" spans="1:39" s="5" customFormat="1" ht="25.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G1" s="6"/>
      <c r="AH1" s="6"/>
      <c r="AI1" s="6"/>
      <c r="AJ1" s="6"/>
      <c r="AK1" s="6"/>
      <c r="AL1" s="6"/>
      <c r="AM1" s="6"/>
    </row>
    <row r="2" spans="1:38" ht="27" customHeight="1">
      <c r="A2" s="40"/>
      <c r="B2" s="40"/>
      <c r="C2" s="40"/>
      <c r="D2" s="33" t="str">
        <f>AG3</f>
        <v>Condition G</v>
      </c>
      <c r="E2" s="33"/>
      <c r="F2" s="33"/>
      <c r="G2" s="39" t="str">
        <f>AH3</f>
        <v>スピリッツ</v>
      </c>
      <c r="H2" s="39"/>
      <c r="I2" s="39"/>
      <c r="J2" s="33" t="str">
        <f>AI3</f>
        <v>ほな・へばな</v>
      </c>
      <c r="K2" s="33"/>
      <c r="L2" s="33"/>
      <c r="M2" s="33" t="str">
        <f>AJ3</f>
        <v>すもう部東方</v>
      </c>
      <c r="N2" s="33"/>
      <c r="O2" s="33"/>
      <c r="P2" s="33" t="str">
        <f>AH3</f>
        <v>スピリッツ</v>
      </c>
      <c r="Q2" s="33"/>
      <c r="R2" s="33"/>
      <c r="S2" s="33" t="str">
        <f>AL3</f>
        <v>RAGA NUTS</v>
      </c>
      <c r="T2" s="33"/>
      <c r="U2" s="33"/>
      <c r="V2" s="33" t="s">
        <v>2</v>
      </c>
      <c r="W2" s="33"/>
      <c r="X2" s="33" t="s">
        <v>3</v>
      </c>
      <c r="Y2" s="33"/>
      <c r="Z2" s="33" t="s">
        <v>4</v>
      </c>
      <c r="AA2" s="33"/>
      <c r="AB2" s="34" t="s">
        <v>5</v>
      </c>
      <c r="AC2" s="34"/>
      <c r="AD2" s="33" t="s">
        <v>6</v>
      </c>
      <c r="AE2" s="33"/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</row>
    <row r="3" spans="1:38" ht="27" customHeight="1">
      <c r="A3" s="39" t="str">
        <f>AG3</f>
        <v>Condition G</v>
      </c>
      <c r="B3" s="39"/>
      <c r="C3" s="39"/>
      <c r="D3" s="40"/>
      <c r="E3" s="40"/>
      <c r="F3" s="40"/>
      <c r="G3" s="7">
        <v>25</v>
      </c>
      <c r="H3" s="7" t="s">
        <v>10</v>
      </c>
      <c r="I3" s="8">
        <v>19</v>
      </c>
      <c r="J3" s="9">
        <v>20</v>
      </c>
      <c r="K3" s="10" t="s">
        <v>10</v>
      </c>
      <c r="L3" s="11">
        <v>25</v>
      </c>
      <c r="M3" s="12">
        <v>14</v>
      </c>
      <c r="N3" s="7" t="s">
        <v>10</v>
      </c>
      <c r="O3" s="8">
        <v>25</v>
      </c>
      <c r="P3" s="12">
        <v>25</v>
      </c>
      <c r="Q3" s="7" t="s">
        <v>10</v>
      </c>
      <c r="R3" s="8">
        <v>18</v>
      </c>
      <c r="S3" s="52"/>
      <c r="T3" s="52" t="s">
        <v>10</v>
      </c>
      <c r="U3" s="52">
        <v>25</v>
      </c>
      <c r="V3" s="33">
        <f>SUM(P3+G3+J3+M3+S3)</f>
        <v>84</v>
      </c>
      <c r="W3" s="33"/>
      <c r="X3" s="33">
        <f>SUM(R3+I3+L3+O3+S3)</f>
        <v>87</v>
      </c>
      <c r="Y3" s="33"/>
      <c r="Z3" s="33">
        <f aca="true" t="shared" si="0" ref="Z3:Z8">SUM(V3-X3)</f>
        <v>-3</v>
      </c>
      <c r="AA3" s="33"/>
      <c r="AB3" s="34" t="s">
        <v>51</v>
      </c>
      <c r="AC3" s="34"/>
      <c r="AD3" s="33">
        <v>3</v>
      </c>
      <c r="AE3" s="33"/>
      <c r="AG3" s="3" t="s">
        <v>14</v>
      </c>
      <c r="AH3" s="3" t="s">
        <v>30</v>
      </c>
      <c r="AI3" s="3" t="s">
        <v>22</v>
      </c>
      <c r="AJ3" s="3" t="s">
        <v>12</v>
      </c>
      <c r="AK3" s="3" t="s">
        <v>28</v>
      </c>
      <c r="AL3" s="3" t="s">
        <v>36</v>
      </c>
    </row>
    <row r="4" spans="1:31" ht="27" customHeight="1">
      <c r="A4" s="39" t="str">
        <f>AH3</f>
        <v>スピリッツ</v>
      </c>
      <c r="B4" s="39"/>
      <c r="C4" s="39"/>
      <c r="D4" s="12">
        <v>19</v>
      </c>
      <c r="E4" s="7" t="s">
        <v>10</v>
      </c>
      <c r="F4" s="8">
        <v>25</v>
      </c>
      <c r="G4" s="40"/>
      <c r="H4" s="40"/>
      <c r="I4" s="40"/>
      <c r="J4" s="12">
        <v>18</v>
      </c>
      <c r="K4" s="7" t="s">
        <v>10</v>
      </c>
      <c r="L4" s="8">
        <v>25</v>
      </c>
      <c r="M4" s="12">
        <v>10</v>
      </c>
      <c r="N4" s="7" t="s">
        <v>10</v>
      </c>
      <c r="O4" s="8">
        <v>25</v>
      </c>
      <c r="P4" s="52"/>
      <c r="Q4" s="52" t="s">
        <v>10</v>
      </c>
      <c r="R4" s="52">
        <v>18</v>
      </c>
      <c r="S4" s="12">
        <v>13</v>
      </c>
      <c r="T4" s="7" t="s">
        <v>10</v>
      </c>
      <c r="U4" s="8">
        <v>25</v>
      </c>
      <c r="V4" s="33">
        <f>SUM(D4+J4+M4+S4)</f>
        <v>60</v>
      </c>
      <c r="W4" s="33"/>
      <c r="X4" s="33">
        <f>SUM(F4+I4+L4+O4+U4)</f>
        <v>100</v>
      </c>
      <c r="Y4" s="33"/>
      <c r="Z4" s="33">
        <f t="shared" si="0"/>
        <v>-40</v>
      </c>
      <c r="AA4" s="33"/>
      <c r="AB4" s="34" t="s">
        <v>52</v>
      </c>
      <c r="AC4" s="34"/>
      <c r="AD4" s="33">
        <v>6</v>
      </c>
      <c r="AE4" s="33"/>
    </row>
    <row r="5" spans="1:31" ht="27" customHeight="1">
      <c r="A5" s="33" t="str">
        <f>AI3</f>
        <v>ほな・へばな</v>
      </c>
      <c r="B5" s="33"/>
      <c r="C5" s="33"/>
      <c r="D5" s="16">
        <v>25</v>
      </c>
      <c r="E5" s="17" t="s">
        <v>10</v>
      </c>
      <c r="F5" s="18">
        <v>20</v>
      </c>
      <c r="G5" s="17">
        <v>25</v>
      </c>
      <c r="H5" s="17" t="s">
        <v>10</v>
      </c>
      <c r="I5" s="17">
        <v>18</v>
      </c>
      <c r="J5" s="40"/>
      <c r="K5" s="40"/>
      <c r="L5" s="40"/>
      <c r="M5" s="52"/>
      <c r="N5" s="52" t="s">
        <v>10</v>
      </c>
      <c r="O5" s="52">
        <v>23</v>
      </c>
      <c r="P5" s="16">
        <v>25</v>
      </c>
      <c r="Q5" s="17" t="s">
        <v>10</v>
      </c>
      <c r="R5" s="18">
        <v>14</v>
      </c>
      <c r="S5" s="16">
        <v>25</v>
      </c>
      <c r="T5" s="17" t="s">
        <v>10</v>
      </c>
      <c r="U5" s="18">
        <v>15</v>
      </c>
      <c r="V5" s="33">
        <f>SUM(D5+G5+P5+S5)</f>
        <v>100</v>
      </c>
      <c r="W5" s="33"/>
      <c r="X5" s="33">
        <f>SUM(F5+I5+R5+U5)</f>
        <v>67</v>
      </c>
      <c r="Y5" s="33"/>
      <c r="Z5" s="33">
        <f t="shared" si="0"/>
        <v>33</v>
      </c>
      <c r="AA5" s="33"/>
      <c r="AB5" s="34" t="s">
        <v>53</v>
      </c>
      <c r="AC5" s="34"/>
      <c r="AD5" s="33">
        <v>2</v>
      </c>
      <c r="AE5" s="33"/>
    </row>
    <row r="6" spans="1:31" ht="27" customHeight="1">
      <c r="A6" s="33" t="str">
        <f>AJ3</f>
        <v>すもう部東方</v>
      </c>
      <c r="B6" s="33"/>
      <c r="C6" s="33"/>
      <c r="D6" s="12">
        <v>25</v>
      </c>
      <c r="E6" s="7" t="s">
        <v>10</v>
      </c>
      <c r="F6" s="8">
        <v>14</v>
      </c>
      <c r="G6" s="7">
        <v>25</v>
      </c>
      <c r="H6" s="7" t="s">
        <v>10</v>
      </c>
      <c r="I6" s="8">
        <v>10</v>
      </c>
      <c r="J6" s="52"/>
      <c r="K6" s="52" t="s">
        <v>10</v>
      </c>
      <c r="L6" s="52">
        <v>25</v>
      </c>
      <c r="M6" s="40"/>
      <c r="N6" s="40"/>
      <c r="O6" s="40"/>
      <c r="P6" s="12">
        <v>25</v>
      </c>
      <c r="Q6" s="7" t="s">
        <v>10</v>
      </c>
      <c r="R6" s="8">
        <v>16</v>
      </c>
      <c r="S6" s="12">
        <v>25</v>
      </c>
      <c r="T6" s="7" t="s">
        <v>10</v>
      </c>
      <c r="U6" s="8">
        <v>16</v>
      </c>
      <c r="V6" s="33">
        <f>SUM(D6+G6+P6+S6)</f>
        <v>100</v>
      </c>
      <c r="W6" s="33"/>
      <c r="X6" s="33">
        <f>SUM(F6+I6+R6+U6)</f>
        <v>56</v>
      </c>
      <c r="Y6" s="33"/>
      <c r="Z6" s="33">
        <f t="shared" si="0"/>
        <v>44</v>
      </c>
      <c r="AA6" s="33"/>
      <c r="AB6" s="34" t="s">
        <v>53</v>
      </c>
      <c r="AC6" s="34"/>
      <c r="AD6" s="33">
        <v>1</v>
      </c>
      <c r="AE6" s="33"/>
    </row>
    <row r="7" spans="1:31" ht="27" customHeight="1">
      <c r="A7" s="33" t="str">
        <f>AK3</f>
        <v>浦和VC-A</v>
      </c>
      <c r="B7" s="33"/>
      <c r="C7" s="33"/>
      <c r="D7" s="12">
        <v>18</v>
      </c>
      <c r="E7" s="7" t="s">
        <v>10</v>
      </c>
      <c r="F7" s="8">
        <v>25</v>
      </c>
      <c r="G7" s="52"/>
      <c r="H7" s="52" t="s">
        <v>10</v>
      </c>
      <c r="I7" s="52">
        <v>25</v>
      </c>
      <c r="J7" s="19">
        <v>14</v>
      </c>
      <c r="K7" s="20" t="s">
        <v>10</v>
      </c>
      <c r="L7" s="21">
        <v>25</v>
      </c>
      <c r="M7" s="12">
        <v>16</v>
      </c>
      <c r="N7" s="7" t="s">
        <v>10</v>
      </c>
      <c r="O7" s="8">
        <v>25</v>
      </c>
      <c r="P7" s="40"/>
      <c r="Q7" s="40"/>
      <c r="R7" s="40"/>
      <c r="S7" s="12">
        <v>25</v>
      </c>
      <c r="T7" s="7" t="s">
        <v>10</v>
      </c>
      <c r="U7" s="8">
        <v>13</v>
      </c>
      <c r="V7" s="33">
        <f>SUM(D7+J7+M7+S7)</f>
        <v>73</v>
      </c>
      <c r="W7" s="33"/>
      <c r="X7" s="33">
        <f>SUM(U7+F7+L7+O7)</f>
        <v>88</v>
      </c>
      <c r="Y7" s="33"/>
      <c r="Z7" s="33">
        <f t="shared" si="0"/>
        <v>-15</v>
      </c>
      <c r="AA7" s="33"/>
      <c r="AB7" s="34" t="s">
        <v>54</v>
      </c>
      <c r="AC7" s="34"/>
      <c r="AD7" s="33">
        <v>4</v>
      </c>
      <c r="AE7" s="33"/>
    </row>
    <row r="8" spans="1:31" ht="27" customHeight="1">
      <c r="A8" s="33" t="str">
        <f>AL3</f>
        <v>RAGA NUTS</v>
      </c>
      <c r="B8" s="33"/>
      <c r="C8" s="33"/>
      <c r="D8" s="60"/>
      <c r="E8" s="60"/>
      <c r="F8" s="60"/>
      <c r="G8" s="7">
        <v>25</v>
      </c>
      <c r="H8" s="7" t="s">
        <v>10</v>
      </c>
      <c r="I8" s="8">
        <v>13</v>
      </c>
      <c r="J8" s="19">
        <v>15</v>
      </c>
      <c r="K8" s="20" t="s">
        <v>10</v>
      </c>
      <c r="L8" s="21">
        <v>25</v>
      </c>
      <c r="M8" s="12">
        <v>16</v>
      </c>
      <c r="N8" s="7" t="s">
        <v>10</v>
      </c>
      <c r="O8" s="8">
        <v>25</v>
      </c>
      <c r="P8" s="12">
        <v>13</v>
      </c>
      <c r="Q8" s="7" t="s">
        <v>10</v>
      </c>
      <c r="R8" s="8">
        <v>25</v>
      </c>
      <c r="S8" s="40"/>
      <c r="T8" s="40"/>
      <c r="U8" s="40"/>
      <c r="V8" s="33">
        <f>SUM(P8+G8+J8+M8)</f>
        <v>69</v>
      </c>
      <c r="W8" s="33"/>
      <c r="X8" s="33">
        <f>SUM(I8+L8+O8+U8+R8)</f>
        <v>88</v>
      </c>
      <c r="Y8" s="33"/>
      <c r="Z8" s="33">
        <f t="shared" si="0"/>
        <v>-19</v>
      </c>
      <c r="AA8" s="33"/>
      <c r="AB8" s="34" t="s">
        <v>54</v>
      </c>
      <c r="AC8" s="34"/>
      <c r="AD8" s="33">
        <v>5</v>
      </c>
      <c r="AE8" s="33"/>
    </row>
    <row r="9" ht="27" customHeight="1"/>
    <row r="10" ht="27" customHeight="1"/>
    <row r="11" spans="1:39" s="5" customFormat="1" ht="25.5">
      <c r="A11" s="29" t="s">
        <v>55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G11" s="6"/>
      <c r="AH11" s="6"/>
      <c r="AI11" s="6"/>
      <c r="AJ11" s="6"/>
      <c r="AK11" s="6"/>
      <c r="AL11" s="6"/>
      <c r="AM11" s="6"/>
    </row>
    <row r="12" spans="1:38" ht="27" customHeight="1">
      <c r="A12" s="57"/>
      <c r="B12" s="58"/>
      <c r="C12" s="58"/>
      <c r="D12" s="54" t="str">
        <f>AG13</f>
        <v>Shelter連邦軍</v>
      </c>
      <c r="E12" s="54"/>
      <c r="F12" s="54"/>
      <c r="G12" s="59" t="str">
        <f>AH13</f>
        <v>Rush</v>
      </c>
      <c r="H12" s="59"/>
      <c r="I12" s="59"/>
      <c r="J12" s="54" t="str">
        <f>AI13</f>
        <v>浜クラブ</v>
      </c>
      <c r="K12" s="54"/>
      <c r="L12" s="54"/>
      <c r="M12" s="54" t="str">
        <f>AJ13</f>
        <v>浦和VC-B</v>
      </c>
      <c r="N12" s="54"/>
      <c r="O12" s="54"/>
      <c r="P12" s="54" t="str">
        <f>AH13</f>
        <v>Rush</v>
      </c>
      <c r="Q12" s="54"/>
      <c r="R12" s="54"/>
      <c r="S12" s="54" t="str">
        <f>AL13</f>
        <v>Y.Y.Hope</v>
      </c>
      <c r="T12" s="54"/>
      <c r="U12" s="54"/>
      <c r="V12" s="54" t="s">
        <v>2</v>
      </c>
      <c r="W12" s="54"/>
      <c r="X12" s="54" t="s">
        <v>3</v>
      </c>
      <c r="Y12" s="54"/>
      <c r="Z12" s="54" t="s">
        <v>4</v>
      </c>
      <c r="AA12" s="54"/>
      <c r="AB12" s="55" t="s">
        <v>5</v>
      </c>
      <c r="AC12" s="55"/>
      <c r="AD12" s="54" t="s">
        <v>6</v>
      </c>
      <c r="AE12" s="56"/>
      <c r="AG12" s="3" t="s">
        <v>56</v>
      </c>
      <c r="AH12" s="3" t="s">
        <v>57</v>
      </c>
      <c r="AI12" s="3" t="s">
        <v>58</v>
      </c>
      <c r="AJ12" s="3" t="s">
        <v>59</v>
      </c>
      <c r="AK12" s="3" t="s">
        <v>60</v>
      </c>
      <c r="AL12" s="3" t="s">
        <v>61</v>
      </c>
    </row>
    <row r="13" spans="1:38" ht="27" customHeight="1">
      <c r="A13" s="53" t="str">
        <f>AG13</f>
        <v>Shelter連邦軍</v>
      </c>
      <c r="B13" s="39"/>
      <c r="C13" s="39"/>
      <c r="D13" s="40"/>
      <c r="E13" s="40"/>
      <c r="F13" s="40"/>
      <c r="G13" s="7">
        <v>21</v>
      </c>
      <c r="H13" s="7" t="s">
        <v>10</v>
      </c>
      <c r="I13" s="8">
        <v>25</v>
      </c>
      <c r="J13" s="9">
        <v>25</v>
      </c>
      <c r="K13" s="10" t="s">
        <v>10</v>
      </c>
      <c r="L13" s="11">
        <v>20</v>
      </c>
      <c r="M13" s="12">
        <v>25</v>
      </c>
      <c r="N13" s="7" t="s">
        <v>10</v>
      </c>
      <c r="O13" s="8">
        <v>13</v>
      </c>
      <c r="P13" s="12">
        <v>23</v>
      </c>
      <c r="Q13" s="7" t="s">
        <v>10</v>
      </c>
      <c r="R13" s="8">
        <v>25</v>
      </c>
      <c r="S13" s="52"/>
      <c r="T13" s="52" t="s">
        <v>10</v>
      </c>
      <c r="U13" s="52">
        <v>25</v>
      </c>
      <c r="V13" s="33">
        <f>SUM(P13+G13+J13+M13+S13)</f>
        <v>94</v>
      </c>
      <c r="W13" s="33"/>
      <c r="X13" s="33">
        <f>SUM(R13+I13+L13+O13+S13)</f>
        <v>83</v>
      </c>
      <c r="Y13" s="33"/>
      <c r="Z13" s="33">
        <f aca="true" t="shared" si="1" ref="Z13:Z18">SUM(V13-X13)</f>
        <v>11</v>
      </c>
      <c r="AA13" s="33"/>
      <c r="AB13" s="34" t="s">
        <v>51</v>
      </c>
      <c r="AC13" s="34"/>
      <c r="AD13" s="33">
        <v>3</v>
      </c>
      <c r="AE13" s="50"/>
      <c r="AG13" s="3" t="s">
        <v>23</v>
      </c>
      <c r="AH13" s="3" t="s">
        <v>21</v>
      </c>
      <c r="AI13" s="3" t="s">
        <v>29</v>
      </c>
      <c r="AJ13" s="3" t="s">
        <v>37</v>
      </c>
      <c r="AK13" s="3" t="s">
        <v>62</v>
      </c>
      <c r="AL13" s="3" t="s">
        <v>63</v>
      </c>
    </row>
    <row r="14" spans="1:31" ht="27" customHeight="1">
      <c r="A14" s="53" t="str">
        <f>AH13</f>
        <v>Rush</v>
      </c>
      <c r="B14" s="39"/>
      <c r="C14" s="39"/>
      <c r="D14" s="12">
        <v>25</v>
      </c>
      <c r="E14" s="7" t="s">
        <v>10</v>
      </c>
      <c r="F14" s="8">
        <v>21</v>
      </c>
      <c r="G14" s="40"/>
      <c r="H14" s="40"/>
      <c r="I14" s="40"/>
      <c r="J14" s="12">
        <v>26</v>
      </c>
      <c r="K14" s="7" t="s">
        <v>10</v>
      </c>
      <c r="L14" s="8">
        <v>24</v>
      </c>
      <c r="M14" s="12">
        <v>25</v>
      </c>
      <c r="N14" s="7" t="s">
        <v>10</v>
      </c>
      <c r="O14" s="8">
        <v>14</v>
      </c>
      <c r="P14" s="52"/>
      <c r="Q14" s="52" t="s">
        <v>10</v>
      </c>
      <c r="R14" s="52">
        <v>18</v>
      </c>
      <c r="S14" s="12">
        <v>25</v>
      </c>
      <c r="T14" s="7" t="s">
        <v>10</v>
      </c>
      <c r="U14" s="8">
        <v>17</v>
      </c>
      <c r="V14" s="33">
        <f>SUM(D14+J14+M14+S14)</f>
        <v>101</v>
      </c>
      <c r="W14" s="33"/>
      <c r="X14" s="33">
        <f>SUM(F14+I14+L14+O14+U14)</f>
        <v>76</v>
      </c>
      <c r="Y14" s="33"/>
      <c r="Z14" s="33">
        <f t="shared" si="1"/>
        <v>25</v>
      </c>
      <c r="AA14" s="33"/>
      <c r="AB14" s="34" t="s">
        <v>53</v>
      </c>
      <c r="AC14" s="34"/>
      <c r="AD14" s="33">
        <v>1</v>
      </c>
      <c r="AE14" s="50"/>
    </row>
    <row r="15" spans="1:31" ht="27" customHeight="1">
      <c r="A15" s="51" t="str">
        <f>AI13</f>
        <v>浜クラブ</v>
      </c>
      <c r="B15" s="33"/>
      <c r="C15" s="33"/>
      <c r="D15" s="16">
        <v>20</v>
      </c>
      <c r="E15" s="17" t="s">
        <v>10</v>
      </c>
      <c r="F15" s="18">
        <v>25</v>
      </c>
      <c r="G15" s="17">
        <v>24</v>
      </c>
      <c r="H15" s="17" t="s">
        <v>10</v>
      </c>
      <c r="I15" s="17">
        <v>26</v>
      </c>
      <c r="J15" s="40"/>
      <c r="K15" s="40"/>
      <c r="L15" s="40"/>
      <c r="M15" s="52"/>
      <c r="N15" s="52" t="s">
        <v>10</v>
      </c>
      <c r="O15" s="52">
        <v>23</v>
      </c>
      <c r="P15" s="16">
        <v>25</v>
      </c>
      <c r="Q15" s="17" t="s">
        <v>10</v>
      </c>
      <c r="R15" s="18">
        <v>23</v>
      </c>
      <c r="S15" s="16">
        <v>15</v>
      </c>
      <c r="T15" s="17" t="s">
        <v>10</v>
      </c>
      <c r="U15" s="18">
        <v>25</v>
      </c>
      <c r="V15" s="33">
        <f>SUM(D15+G15+P15+S15)</f>
        <v>84</v>
      </c>
      <c r="W15" s="33"/>
      <c r="X15" s="33">
        <f>SUM(F15+I15+R15+U15)</f>
        <v>99</v>
      </c>
      <c r="Y15" s="33"/>
      <c r="Z15" s="33">
        <f t="shared" si="1"/>
        <v>-15</v>
      </c>
      <c r="AA15" s="33"/>
      <c r="AB15" s="34" t="s">
        <v>54</v>
      </c>
      <c r="AC15" s="34"/>
      <c r="AD15" s="33">
        <v>5</v>
      </c>
      <c r="AE15" s="50"/>
    </row>
    <row r="16" spans="1:31" ht="27" customHeight="1">
      <c r="A16" s="51" t="str">
        <f>AJ13</f>
        <v>浦和VC-B</v>
      </c>
      <c r="B16" s="33"/>
      <c r="C16" s="33"/>
      <c r="D16" s="12">
        <v>13</v>
      </c>
      <c r="E16" s="7" t="s">
        <v>10</v>
      </c>
      <c r="F16" s="8">
        <v>25</v>
      </c>
      <c r="G16" s="7">
        <v>14</v>
      </c>
      <c r="H16" s="7" t="s">
        <v>10</v>
      </c>
      <c r="I16" s="8">
        <v>25</v>
      </c>
      <c r="J16" s="52"/>
      <c r="K16" s="52" t="s">
        <v>10</v>
      </c>
      <c r="L16" s="52">
        <v>25</v>
      </c>
      <c r="M16" s="40"/>
      <c r="N16" s="40"/>
      <c r="O16" s="40"/>
      <c r="P16" s="12">
        <v>19</v>
      </c>
      <c r="Q16" s="7" t="s">
        <v>10</v>
      </c>
      <c r="R16" s="8">
        <v>25</v>
      </c>
      <c r="S16" s="12">
        <v>11</v>
      </c>
      <c r="T16" s="7" t="s">
        <v>10</v>
      </c>
      <c r="U16" s="8">
        <v>25</v>
      </c>
      <c r="V16" s="33">
        <f>SUM(D16+G16+P16+S16)</f>
        <v>57</v>
      </c>
      <c r="W16" s="33"/>
      <c r="X16" s="33">
        <f>SUM(F16+I16+R16+U16)</f>
        <v>100</v>
      </c>
      <c r="Y16" s="33"/>
      <c r="Z16" s="33">
        <f t="shared" si="1"/>
        <v>-43</v>
      </c>
      <c r="AA16" s="33"/>
      <c r="AB16" s="34" t="s">
        <v>52</v>
      </c>
      <c r="AC16" s="34"/>
      <c r="AD16" s="33">
        <v>6</v>
      </c>
      <c r="AE16" s="50"/>
    </row>
    <row r="17" spans="1:31" ht="27" customHeight="1">
      <c r="A17" s="51" t="str">
        <f>AK13</f>
        <v>Jexer Redrox</v>
      </c>
      <c r="B17" s="33"/>
      <c r="C17" s="33"/>
      <c r="D17" s="9">
        <v>25</v>
      </c>
      <c r="E17" s="10" t="s">
        <v>10</v>
      </c>
      <c r="F17" s="11">
        <v>23</v>
      </c>
      <c r="G17" s="52"/>
      <c r="H17" s="52" t="s">
        <v>10</v>
      </c>
      <c r="I17" s="52">
        <v>25</v>
      </c>
      <c r="J17" s="19">
        <v>23</v>
      </c>
      <c r="K17" s="20" t="s">
        <v>10</v>
      </c>
      <c r="L17" s="21">
        <v>25</v>
      </c>
      <c r="M17" s="12">
        <v>25</v>
      </c>
      <c r="N17" s="7" t="s">
        <v>10</v>
      </c>
      <c r="O17" s="8">
        <v>19</v>
      </c>
      <c r="P17" s="40"/>
      <c r="Q17" s="40"/>
      <c r="R17" s="40"/>
      <c r="S17" s="12">
        <v>9</v>
      </c>
      <c r="T17" s="7" t="s">
        <v>10</v>
      </c>
      <c r="U17" s="8">
        <v>25</v>
      </c>
      <c r="V17" s="33">
        <f>SUM(D17+J17+M17+S17)</f>
        <v>82</v>
      </c>
      <c r="W17" s="33"/>
      <c r="X17" s="33">
        <f>SUM(U17+F17+L17+O17)</f>
        <v>92</v>
      </c>
      <c r="Y17" s="33"/>
      <c r="Z17" s="33">
        <f t="shared" si="1"/>
        <v>-10</v>
      </c>
      <c r="AA17" s="33"/>
      <c r="AB17" s="34" t="s">
        <v>51</v>
      </c>
      <c r="AC17" s="34"/>
      <c r="AD17" s="33">
        <v>4</v>
      </c>
      <c r="AE17" s="50"/>
    </row>
    <row r="18" spans="1:31" ht="27" customHeight="1">
      <c r="A18" s="44" t="str">
        <f>AL13</f>
        <v>Y.Y.Hope</v>
      </c>
      <c r="B18" s="41"/>
      <c r="C18" s="45"/>
      <c r="D18" s="46"/>
      <c r="E18" s="47"/>
      <c r="F18" s="48"/>
      <c r="G18" s="23">
        <v>17</v>
      </c>
      <c r="H18" s="23" t="s">
        <v>10</v>
      </c>
      <c r="I18" s="24">
        <v>25</v>
      </c>
      <c r="J18" s="25">
        <v>25</v>
      </c>
      <c r="K18" s="26" t="s">
        <v>10</v>
      </c>
      <c r="L18" s="27">
        <v>15</v>
      </c>
      <c r="M18" s="28">
        <v>25</v>
      </c>
      <c r="N18" s="23" t="s">
        <v>10</v>
      </c>
      <c r="O18" s="24">
        <v>11</v>
      </c>
      <c r="P18" s="28">
        <v>25</v>
      </c>
      <c r="Q18" s="23" t="s">
        <v>10</v>
      </c>
      <c r="R18" s="24">
        <v>9</v>
      </c>
      <c r="S18" s="49"/>
      <c r="T18" s="49"/>
      <c r="U18" s="49"/>
      <c r="V18" s="41">
        <f>SUM(P18+G18+J18+M18)</f>
        <v>92</v>
      </c>
      <c r="W18" s="41"/>
      <c r="X18" s="41">
        <f>SUM(I18+L18+O18+U18+R18)</f>
        <v>60</v>
      </c>
      <c r="Y18" s="41"/>
      <c r="Z18" s="41">
        <f t="shared" si="1"/>
        <v>32</v>
      </c>
      <c r="AA18" s="41"/>
      <c r="AB18" s="42" t="s">
        <v>64</v>
      </c>
      <c r="AC18" s="42"/>
      <c r="AD18" s="41">
        <v>2</v>
      </c>
      <c r="AE18" s="43"/>
    </row>
    <row r="19" ht="27" customHeight="1"/>
  </sheetData>
  <mergeCells count="122">
    <mergeCell ref="A1:AE1"/>
    <mergeCell ref="A2:C2"/>
    <mergeCell ref="D2:F2"/>
    <mergeCell ref="G2:I2"/>
    <mergeCell ref="J2:L2"/>
    <mergeCell ref="M2:O2"/>
    <mergeCell ref="P2:R2"/>
    <mergeCell ref="S2:U2"/>
    <mergeCell ref="V2:W2"/>
    <mergeCell ref="X2:Y2"/>
    <mergeCell ref="Z2:AA2"/>
    <mergeCell ref="AB2:AC2"/>
    <mergeCell ref="AD2:AE2"/>
    <mergeCell ref="A3:C3"/>
    <mergeCell ref="D3:F3"/>
    <mergeCell ref="S3:U3"/>
    <mergeCell ref="V3:W3"/>
    <mergeCell ref="X3:Y3"/>
    <mergeCell ref="Z3:AA3"/>
    <mergeCell ref="AB3:AC3"/>
    <mergeCell ref="AD3:AE3"/>
    <mergeCell ref="A4:C4"/>
    <mergeCell ref="G4:I4"/>
    <mergeCell ref="P4:R4"/>
    <mergeCell ref="V4:W4"/>
    <mergeCell ref="X4:Y4"/>
    <mergeCell ref="Z4:AA4"/>
    <mergeCell ref="AB4:AC4"/>
    <mergeCell ref="AD4:AE4"/>
    <mergeCell ref="A5:C5"/>
    <mergeCell ref="J5:L5"/>
    <mergeCell ref="M5:O5"/>
    <mergeCell ref="V5:W5"/>
    <mergeCell ref="X5:Y5"/>
    <mergeCell ref="Z5:AA5"/>
    <mergeCell ref="AB5:AC5"/>
    <mergeCell ref="AD5:AE5"/>
    <mergeCell ref="A6:C6"/>
    <mergeCell ref="J6:L6"/>
    <mergeCell ref="M6:O6"/>
    <mergeCell ref="V6:W6"/>
    <mergeCell ref="X6:Y6"/>
    <mergeCell ref="Z6:AA6"/>
    <mergeCell ref="AB6:AC6"/>
    <mergeCell ref="AD6:AE6"/>
    <mergeCell ref="A7:C7"/>
    <mergeCell ref="G7:I7"/>
    <mergeCell ref="P7:R7"/>
    <mergeCell ref="V7:W7"/>
    <mergeCell ref="X7:Y7"/>
    <mergeCell ref="Z7:AA7"/>
    <mergeCell ref="AB7:AC7"/>
    <mergeCell ref="AD7:AE7"/>
    <mergeCell ref="A8:C8"/>
    <mergeCell ref="D8:F8"/>
    <mergeCell ref="S8:U8"/>
    <mergeCell ref="V8:W8"/>
    <mergeCell ref="X8:Y8"/>
    <mergeCell ref="Z8:AA8"/>
    <mergeCell ref="AB8:AC8"/>
    <mergeCell ref="AD8:AE8"/>
    <mergeCell ref="A11:AE11"/>
    <mergeCell ref="A12:C12"/>
    <mergeCell ref="D12:F12"/>
    <mergeCell ref="G12:I12"/>
    <mergeCell ref="J12:L12"/>
    <mergeCell ref="M12:O12"/>
    <mergeCell ref="P12:R12"/>
    <mergeCell ref="S12:U12"/>
    <mergeCell ref="V12:W12"/>
    <mergeCell ref="X12:Y12"/>
    <mergeCell ref="Z12:AA12"/>
    <mergeCell ref="AB12:AC12"/>
    <mergeCell ref="AD12:AE12"/>
    <mergeCell ref="A13:C13"/>
    <mergeCell ref="D13:F13"/>
    <mergeCell ref="S13:U13"/>
    <mergeCell ref="V13:W13"/>
    <mergeCell ref="X13:Y13"/>
    <mergeCell ref="Z13:AA13"/>
    <mergeCell ref="AB13:AC13"/>
    <mergeCell ref="AD13:AE13"/>
    <mergeCell ref="A14:C14"/>
    <mergeCell ref="G14:I14"/>
    <mergeCell ref="P14:R14"/>
    <mergeCell ref="V14:W14"/>
    <mergeCell ref="X14:Y14"/>
    <mergeCell ref="Z14:AA14"/>
    <mergeCell ref="AB14:AC14"/>
    <mergeCell ref="AD14:AE14"/>
    <mergeCell ref="A15:C15"/>
    <mergeCell ref="J15:L15"/>
    <mergeCell ref="M15:O15"/>
    <mergeCell ref="V15:W15"/>
    <mergeCell ref="X15:Y15"/>
    <mergeCell ref="Z15:AA15"/>
    <mergeCell ref="AB15:AC15"/>
    <mergeCell ref="AD15:AE15"/>
    <mergeCell ref="A16:C16"/>
    <mergeCell ref="J16:L16"/>
    <mergeCell ref="M16:O16"/>
    <mergeCell ref="V16:W16"/>
    <mergeCell ref="X16:Y16"/>
    <mergeCell ref="Z16:AA16"/>
    <mergeCell ref="AB16:AC16"/>
    <mergeCell ref="AD16:AE16"/>
    <mergeCell ref="A17:C17"/>
    <mergeCell ref="G17:I17"/>
    <mergeCell ref="P17:R17"/>
    <mergeCell ref="V17:W17"/>
    <mergeCell ref="X17:Y17"/>
    <mergeCell ref="Z17:AA17"/>
    <mergeCell ref="AB17:AC17"/>
    <mergeCell ref="AD17:AE17"/>
    <mergeCell ref="A18:C18"/>
    <mergeCell ref="D18:F18"/>
    <mergeCell ref="S18:U18"/>
    <mergeCell ref="V18:W18"/>
    <mergeCell ref="X18:Y18"/>
    <mergeCell ref="Z18:AA18"/>
    <mergeCell ref="AB18:AC18"/>
    <mergeCell ref="AD18:AE18"/>
  </mergeCells>
  <printOptions/>
  <pageMargins left="0.6201388888888889" right="0.4798611111111111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showGridLines="0" view="pageBreakPreview" zoomScaleSheetLayoutView="100" workbookViewId="0" topLeftCell="A1">
      <selection activeCell="I85" sqref="I85"/>
    </sheetView>
  </sheetViews>
  <sheetFormatPr defaultColWidth="9.00390625" defaultRowHeight="13.5"/>
  <sheetData>
    <row r="1" ht="13.5">
      <c r="A1" t="s">
        <v>65</v>
      </c>
    </row>
    <row r="2" ht="13.5">
      <c r="A2" t="s">
        <v>65</v>
      </c>
    </row>
    <row r="3" ht="13.5">
      <c r="A3" t="s">
        <v>65</v>
      </c>
    </row>
    <row r="4" ht="13.5">
      <c r="A4" t="s">
        <v>65</v>
      </c>
    </row>
    <row r="5" ht="13.5">
      <c r="A5" t="s">
        <v>65</v>
      </c>
    </row>
    <row r="6" ht="13.5">
      <c r="A6" t="s">
        <v>65</v>
      </c>
    </row>
    <row r="7" ht="13.5">
      <c r="A7" t="s">
        <v>65</v>
      </c>
    </row>
    <row r="8" ht="13.5">
      <c r="A8" t="s">
        <v>65</v>
      </c>
    </row>
    <row r="9" ht="13.5">
      <c r="A9" t="s">
        <v>65</v>
      </c>
    </row>
    <row r="10" ht="13.5">
      <c r="A10" t="s">
        <v>65</v>
      </c>
    </row>
  </sheetData>
  <printOptions/>
  <pageMargins left="0.7868055555555555" right="0.7868055555555555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Customer</cp:lastModifiedBy>
  <cp:lastPrinted>2009-06-16T06:17:47Z</cp:lastPrinted>
  <dcterms:modified xsi:type="dcterms:W3CDTF">2009-06-16T06:17:57Z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408548910</vt:i4>
  </property>
  <property fmtid="{D5CDD505-2E9C-101B-9397-08002B2CF9AE}" pid="3" name="_EmailSubject">
    <vt:lpwstr>0517　埼玉大会試合結果</vt:lpwstr>
  </property>
  <property fmtid="{D5CDD505-2E9C-101B-9397-08002B2CF9AE}" pid="4" name="_AuthorEmail">
    <vt:lpwstr>katou-m@kf.hitachi-medical.co.jp</vt:lpwstr>
  </property>
  <property fmtid="{D5CDD505-2E9C-101B-9397-08002B2CF9AE}" pid="5" name="_AuthorEmailDisplayName">
    <vt:lpwstr>加藤 真弓(MayumiKatou)</vt:lpwstr>
  </property>
  <property fmtid="{D5CDD505-2E9C-101B-9397-08002B2CF9AE}" pid="6" name="_ReviewingToolsShownOnce">
    <vt:lpwstr/>
  </property>
</Properties>
</file>