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泉_後半6_" sheetId="1" r:id="rId1"/>
    <sheet name="泉_前半6_" sheetId="2" r:id="rId2"/>
    <sheet name="写真集" sheetId="3" r:id="rId3"/>
  </sheets>
  <definedNames>
    <definedName name="_xlnm.Print_Area" localSheetId="2">'写真集'!$A$1:$I$56</definedName>
    <definedName name="_xlnm.Print_Area" localSheetId="0">'泉_後半6_'!$A$1:$AF$50</definedName>
  </definedNames>
  <calcPr fullCalcOnLoad="1"/>
</workbook>
</file>

<file path=xl/sharedStrings.xml><?xml version="1.0" encoding="utf-8"?>
<sst xmlns="http://schemas.openxmlformats.org/spreadsheetml/2006/main" count="330" uniqueCount="73">
  <si>
    <t>【神奈川予選・1月24日・横浜市泉スポーツセンター】</t>
  </si>
  <si>
    <t>後半の部</t>
  </si>
  <si>
    <t>Aグループ</t>
  </si>
  <si>
    <t>順位</t>
  </si>
  <si>
    <t>決勝戦</t>
  </si>
  <si>
    <t>-</t>
  </si>
  <si>
    <t>amica B</t>
  </si>
  <si>
    <t>優勝</t>
  </si>
  <si>
    <t>準優勝</t>
  </si>
  <si>
    <t>Aリーグ</t>
  </si>
  <si>
    <t>得点</t>
  </si>
  <si>
    <t>失点</t>
  </si>
  <si>
    <t>差</t>
  </si>
  <si>
    <t>勝敗</t>
  </si>
  <si>
    <t>第3位</t>
  </si>
  <si>
    <t>PETIT☆
TOMATO</t>
  </si>
  <si>
    <t>1</t>
  </si>
  <si>
    <t>第4位</t>
  </si>
  <si>
    <t>東陵東京</t>
  </si>
  <si>
    <t>3</t>
  </si>
  <si>
    <t>第5位</t>
  </si>
  <si>
    <t>ゆんぼ</t>
  </si>
  <si>
    <t>2</t>
  </si>
  <si>
    <t>第6位</t>
  </si>
  <si>
    <t>MVP</t>
  </si>
  <si>
    <t>大野大和</t>
  </si>
  <si>
    <t>Bリーグ</t>
  </si>
  <si>
    <t>遊球会</t>
  </si>
  <si>
    <t>Dai1-3kyo</t>
  </si>
  <si>
    <t>Bグループ</t>
  </si>
  <si>
    <t>排神</t>
  </si>
  <si>
    <t>LOOSE</t>
  </si>
  <si>
    <t>Cリーグ</t>
  </si>
  <si>
    <t>NID</t>
  </si>
  <si>
    <t>BIRTH</t>
  </si>
  <si>
    <t>山下　賢造</t>
  </si>
  <si>
    <t>Dリーグ</t>
  </si>
  <si>
    <t>United Souls</t>
  </si>
  <si>
    <t>横浜BRUTUS</t>
  </si>
  <si>
    <t>Cグループ</t>
  </si>
  <si>
    <t>PLAINS</t>
  </si>
  <si>
    <t>虹</t>
  </si>
  <si>
    <t>Eリーグ</t>
  </si>
  <si>
    <t>OFC</t>
  </si>
  <si>
    <t>うるとら一家</t>
  </si>
  <si>
    <t>Fリーグ</t>
  </si>
  <si>
    <t>D.Spikers</t>
  </si>
  <si>
    <t>amica A</t>
  </si>
  <si>
    <t>前半Aリーグ（6チーム変則リーグ）</t>
  </si>
  <si>
    <t>4</t>
  </si>
  <si>
    <t>5</t>
  </si>
  <si>
    <t>6</t>
  </si>
  <si>
    <t>前半Bリーグ（6チーム変則リーグ）</t>
  </si>
  <si>
    <t>前半Cリーグ（6チーム変則リーグ）</t>
  </si>
  <si>
    <t>PETIT☆TOMATO</t>
  </si>
  <si>
    <t>amica B</t>
  </si>
  <si>
    <t>ゆんぼ</t>
  </si>
  <si>
    <t>遊球会</t>
  </si>
  <si>
    <t>東陵東京</t>
  </si>
  <si>
    <t>Dai1-3kyo</t>
  </si>
  <si>
    <t>排神</t>
  </si>
  <si>
    <t>LOOSE</t>
  </si>
  <si>
    <t>BIRTH</t>
  </si>
  <si>
    <t>NID</t>
  </si>
  <si>
    <t>United Souls</t>
  </si>
  <si>
    <t>横浜BRUTUS</t>
  </si>
  <si>
    <t>虹</t>
  </si>
  <si>
    <t>D.Spikers</t>
  </si>
  <si>
    <t>amica A</t>
  </si>
  <si>
    <t>PLAINS</t>
  </si>
  <si>
    <t>OFC</t>
  </si>
  <si>
    <t>うるとら一家</t>
  </si>
  <si>
    <t>うるとら一家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</si>
</sst>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">
    <font>
      <sz val="11"/>
      <name val="ＭＳ Ｐゴシック"/>
      <family val="3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Protection="0">
      <alignment vertical="center"/>
    </xf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vertical="center"/>
      <protection hidden="1"/>
    </xf>
    <xf numFmtId="49" fontId="0" fillId="0" borderId="3" xfId="0" applyNumberFormat="1" applyFont="1" applyBorder="1" applyAlignment="1" applyProtection="1">
      <alignment horizontal="center"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49" fontId="0" fillId="0" borderId="3" xfId="0" applyNumberFormat="1" applyFont="1" applyBorder="1" applyAlignment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/>
      <protection locked="0"/>
    </xf>
    <xf numFmtId="0" fontId="2" fillId="0" borderId="1" xfId="16" applyNumberFormat="1" applyFont="1" applyFill="1" applyBorder="1" applyAlignment="1" applyProtection="1">
      <alignment horizontal="center" vertical="center"/>
      <protection locked="0"/>
    </xf>
    <xf numFmtId="0" fontId="2" fillId="0" borderId="1" xfId="16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>
      <alignment horizontal="center" vertical="center" shrinkToFit="1"/>
    </xf>
    <xf numFmtId="49" fontId="0" fillId="0" borderId="1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hidden="1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shrinkToFit="1"/>
      <protection locked="0"/>
    </xf>
    <xf numFmtId="49" fontId="0" fillId="0" borderId="1" xfId="0" applyNumberFormat="1" applyFont="1" applyBorder="1" applyAlignment="1" applyProtection="1">
      <alignment horizontal="center" vertical="center" shrinkToFit="1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" xfId="0" applyFont="1" applyBorder="1" applyAlignment="1" applyProtection="1">
      <alignment horizontal="center" vertical="center" shrinkToFit="1"/>
      <protection locked="0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Relationship Id="rId4" Type="http://schemas.openxmlformats.org/officeDocument/2006/relationships/image" Target="../media/image2.jpeg" /><Relationship Id="rId5" Type="http://schemas.openxmlformats.org/officeDocument/2006/relationships/image" Target="../media/image3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76200</xdr:rowOff>
    </xdr:from>
    <xdr:to>
      <xdr:col>2</xdr:col>
      <xdr:colOff>609600</xdr:colOff>
      <xdr:row>8</xdr:row>
      <xdr:rowOff>95250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76200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0</xdr:row>
      <xdr:rowOff>76200</xdr:rowOff>
    </xdr:from>
    <xdr:to>
      <xdr:col>5</xdr:col>
      <xdr:colOff>590550</xdr:colOff>
      <xdr:row>8</xdr:row>
      <xdr:rowOff>95250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62175" y="762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0</xdr:row>
      <xdr:rowOff>66675</xdr:rowOff>
    </xdr:from>
    <xdr:to>
      <xdr:col>8</xdr:col>
      <xdr:colOff>533400</xdr:colOff>
      <xdr:row>8</xdr:row>
      <xdr:rowOff>85725</xdr:rowOff>
    </xdr:to>
    <xdr:pic>
      <xdr:nvPicPr>
        <xdr:cNvPr id="3" name="Picture 1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62425" y="666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9</xdr:row>
      <xdr:rowOff>9525</xdr:rowOff>
    </xdr:from>
    <xdr:to>
      <xdr:col>2</xdr:col>
      <xdr:colOff>619125</xdr:colOff>
      <xdr:row>17</xdr:row>
      <xdr:rowOff>28575</xdr:rowOff>
    </xdr:to>
    <xdr:pic>
      <xdr:nvPicPr>
        <xdr:cNvPr id="4" name="Picture 1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33350" y="155257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9</xdr:row>
      <xdr:rowOff>19050</xdr:rowOff>
    </xdr:from>
    <xdr:to>
      <xdr:col>5</xdr:col>
      <xdr:colOff>600075</xdr:colOff>
      <xdr:row>17</xdr:row>
      <xdr:rowOff>38100</xdr:rowOff>
    </xdr:to>
    <xdr:pic>
      <xdr:nvPicPr>
        <xdr:cNvPr id="5" name="Picture 2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71700" y="15621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19050</xdr:rowOff>
    </xdr:from>
    <xdr:to>
      <xdr:col>8</xdr:col>
      <xdr:colOff>542925</xdr:colOff>
      <xdr:row>17</xdr:row>
      <xdr:rowOff>38100</xdr:rowOff>
    </xdr:to>
    <xdr:pic>
      <xdr:nvPicPr>
        <xdr:cNvPr id="6" name="Picture 2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81475" y="1562100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17</xdr:row>
      <xdr:rowOff>142875</xdr:rowOff>
    </xdr:from>
    <xdr:to>
      <xdr:col>2</xdr:col>
      <xdr:colOff>619125</xdr:colOff>
      <xdr:row>25</xdr:row>
      <xdr:rowOff>161925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33350" y="30575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17</xdr:row>
      <xdr:rowOff>142875</xdr:rowOff>
    </xdr:from>
    <xdr:to>
      <xdr:col>5</xdr:col>
      <xdr:colOff>600075</xdr:colOff>
      <xdr:row>25</xdr:row>
      <xdr:rowOff>161925</xdr:rowOff>
    </xdr:to>
    <xdr:pic>
      <xdr:nvPicPr>
        <xdr:cNvPr id="8" name="Picture 2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171700" y="30575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17</xdr:row>
      <xdr:rowOff>133350</xdr:rowOff>
    </xdr:from>
    <xdr:to>
      <xdr:col>8</xdr:col>
      <xdr:colOff>552450</xdr:colOff>
      <xdr:row>25</xdr:row>
      <xdr:rowOff>152400</xdr:rowOff>
    </xdr:to>
    <xdr:pic>
      <xdr:nvPicPr>
        <xdr:cNvPr id="9" name="Picture 2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181475" y="30480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26</xdr:row>
      <xdr:rowOff>123825</xdr:rowOff>
    </xdr:from>
    <xdr:to>
      <xdr:col>2</xdr:col>
      <xdr:colOff>609600</xdr:colOff>
      <xdr:row>34</xdr:row>
      <xdr:rowOff>133350</xdr:rowOff>
    </xdr:to>
    <xdr:pic>
      <xdr:nvPicPr>
        <xdr:cNvPr id="10" name="Picture 3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4581525"/>
          <a:ext cx="18383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26</xdr:row>
      <xdr:rowOff>123825</xdr:rowOff>
    </xdr:from>
    <xdr:to>
      <xdr:col>5</xdr:col>
      <xdr:colOff>600075</xdr:colOff>
      <xdr:row>34</xdr:row>
      <xdr:rowOff>142875</xdr:rowOff>
    </xdr:to>
    <xdr:pic>
      <xdr:nvPicPr>
        <xdr:cNvPr id="11" name="Picture 3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171700" y="4581525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26</xdr:row>
      <xdr:rowOff>133350</xdr:rowOff>
    </xdr:from>
    <xdr:to>
      <xdr:col>8</xdr:col>
      <xdr:colOff>552450</xdr:colOff>
      <xdr:row>34</xdr:row>
      <xdr:rowOff>152400</xdr:rowOff>
    </xdr:to>
    <xdr:pic>
      <xdr:nvPicPr>
        <xdr:cNvPr id="12" name="Picture 3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181475" y="459105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35</xdr:row>
      <xdr:rowOff>85725</xdr:rowOff>
    </xdr:from>
    <xdr:to>
      <xdr:col>2</xdr:col>
      <xdr:colOff>619125</xdr:colOff>
      <xdr:row>43</xdr:row>
      <xdr:rowOff>104775</xdr:rowOff>
    </xdr:to>
    <xdr:pic>
      <xdr:nvPicPr>
        <xdr:cNvPr id="13" name="Picture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42875" y="6086475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35</xdr:row>
      <xdr:rowOff>85725</xdr:rowOff>
    </xdr:from>
    <xdr:to>
      <xdr:col>5</xdr:col>
      <xdr:colOff>600075</xdr:colOff>
      <xdr:row>43</xdr:row>
      <xdr:rowOff>104775</xdr:rowOff>
    </xdr:to>
    <xdr:pic>
      <xdr:nvPicPr>
        <xdr:cNvPr id="14" name="Picture 3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181225" y="6086475"/>
          <a:ext cx="184785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35</xdr:row>
      <xdr:rowOff>95250</xdr:rowOff>
    </xdr:from>
    <xdr:to>
      <xdr:col>8</xdr:col>
      <xdr:colOff>561975</xdr:colOff>
      <xdr:row>43</xdr:row>
      <xdr:rowOff>114300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191000" y="609600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44</xdr:row>
      <xdr:rowOff>57150</xdr:rowOff>
    </xdr:from>
    <xdr:to>
      <xdr:col>2</xdr:col>
      <xdr:colOff>628650</xdr:colOff>
      <xdr:row>52</xdr:row>
      <xdr:rowOff>76200</xdr:rowOff>
    </xdr:to>
    <xdr:pic>
      <xdr:nvPicPr>
        <xdr:cNvPr id="16" name="Picture 4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42875" y="760095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123825</xdr:colOff>
      <xdr:row>44</xdr:row>
      <xdr:rowOff>57150</xdr:rowOff>
    </xdr:from>
    <xdr:to>
      <xdr:col>5</xdr:col>
      <xdr:colOff>609600</xdr:colOff>
      <xdr:row>52</xdr:row>
      <xdr:rowOff>76200</xdr:rowOff>
    </xdr:to>
    <xdr:pic>
      <xdr:nvPicPr>
        <xdr:cNvPr id="17" name="Picture 4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181225" y="760095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44</xdr:row>
      <xdr:rowOff>57150</xdr:rowOff>
    </xdr:from>
    <xdr:to>
      <xdr:col>8</xdr:col>
      <xdr:colOff>561975</xdr:colOff>
      <xdr:row>52</xdr:row>
      <xdr:rowOff>76200</xdr:rowOff>
    </xdr:to>
    <xdr:pic>
      <xdr:nvPicPr>
        <xdr:cNvPr id="18" name="Picture 4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191000" y="7600950"/>
          <a:ext cx="18573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"/>
  <sheetViews>
    <sheetView showGridLines="0" showRowColHeader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2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A1" s="1" t="s">
        <v>0</v>
      </c>
    </row>
    <row r="3" ht="13.5">
      <c r="A3" t="s">
        <v>1</v>
      </c>
    </row>
    <row r="5" ht="13.5">
      <c r="A5" t="s">
        <v>2</v>
      </c>
    </row>
    <row r="7" spans="1:25" ht="27" customHeight="1">
      <c r="A7" s="30" t="s">
        <v>3</v>
      </c>
      <c r="B7" s="30"/>
      <c r="C7" s="30"/>
      <c r="D7" s="30"/>
      <c r="E7" s="30"/>
      <c r="F7" s="30"/>
      <c r="G7" s="30"/>
      <c r="H7" s="30"/>
      <c r="J7" s="30" t="s">
        <v>4</v>
      </c>
      <c r="K7" s="30"/>
      <c r="L7" s="30"/>
      <c r="M7" s="31" t="s">
        <v>54</v>
      </c>
      <c r="N7" s="31"/>
      <c r="O7" s="31"/>
      <c r="P7" s="31"/>
      <c r="Q7" s="31"/>
      <c r="R7" s="3">
        <v>25</v>
      </c>
      <c r="S7" s="4" t="s">
        <v>5</v>
      </c>
      <c r="T7" s="5">
        <v>22</v>
      </c>
      <c r="U7" s="31" t="s">
        <v>55</v>
      </c>
      <c r="V7" s="31"/>
      <c r="W7" s="31"/>
      <c r="X7" s="31"/>
      <c r="Y7" s="31"/>
    </row>
    <row r="8" spans="1:8" ht="27" customHeight="1">
      <c r="A8" s="6" t="s">
        <v>7</v>
      </c>
      <c r="B8" s="32" t="s">
        <v>54</v>
      </c>
      <c r="C8" s="33"/>
      <c r="D8" s="33"/>
      <c r="E8" s="33"/>
      <c r="F8" s="33"/>
      <c r="G8" s="33"/>
      <c r="H8" s="33"/>
    </row>
    <row r="9" spans="1:32" ht="27" customHeight="1">
      <c r="A9" s="2" t="s">
        <v>8</v>
      </c>
      <c r="B9" s="32" t="s">
        <v>55</v>
      </c>
      <c r="C9" s="33"/>
      <c r="D9" s="33"/>
      <c r="E9" s="33"/>
      <c r="F9" s="33"/>
      <c r="G9" s="33"/>
      <c r="H9" s="33"/>
      <c r="J9" s="30" t="s">
        <v>9</v>
      </c>
      <c r="K9" s="30"/>
      <c r="L9" s="30"/>
      <c r="M9" s="34" t="str">
        <f>J10</f>
        <v>PETIT☆
TOMATO</v>
      </c>
      <c r="N9" s="34"/>
      <c r="O9" s="34"/>
      <c r="P9" s="34" t="str">
        <f>J11</f>
        <v>東陵東京</v>
      </c>
      <c r="Q9" s="34"/>
      <c r="R9" s="34"/>
      <c r="S9" s="34" t="str">
        <f>J12</f>
        <v>ゆんぼ</v>
      </c>
      <c r="T9" s="34"/>
      <c r="U9" s="34"/>
      <c r="V9" s="30" t="s">
        <v>10</v>
      </c>
      <c r="W9" s="30"/>
      <c r="X9" s="30" t="s">
        <v>11</v>
      </c>
      <c r="Y9" s="30"/>
      <c r="Z9" s="30" t="s">
        <v>12</v>
      </c>
      <c r="AA9" s="30"/>
      <c r="AB9" s="30" t="s">
        <v>13</v>
      </c>
      <c r="AC9" s="30"/>
      <c r="AD9" s="30"/>
      <c r="AE9" s="30" t="s">
        <v>3</v>
      </c>
      <c r="AF9" s="30"/>
    </row>
    <row r="10" spans="1:32" ht="27" customHeight="1">
      <c r="A10" s="2" t="s">
        <v>14</v>
      </c>
      <c r="B10" s="32" t="s">
        <v>56</v>
      </c>
      <c r="C10" s="33"/>
      <c r="D10" s="33"/>
      <c r="E10" s="33"/>
      <c r="F10" s="33"/>
      <c r="G10" s="33"/>
      <c r="H10" s="33"/>
      <c r="J10" s="35" t="s">
        <v>15</v>
      </c>
      <c r="K10" s="35"/>
      <c r="L10" s="35"/>
      <c r="M10" s="36"/>
      <c r="N10" s="36"/>
      <c r="O10" s="36"/>
      <c r="P10" s="3">
        <v>25</v>
      </c>
      <c r="Q10" s="4" t="s">
        <v>5</v>
      </c>
      <c r="R10" s="5">
        <v>20</v>
      </c>
      <c r="S10" s="3">
        <v>25</v>
      </c>
      <c r="T10" s="4" t="s">
        <v>5</v>
      </c>
      <c r="U10" s="5">
        <v>18</v>
      </c>
      <c r="V10" s="37">
        <f>P10+S10</f>
        <v>50</v>
      </c>
      <c r="W10" s="37"/>
      <c r="X10" s="37">
        <f>R10+U10</f>
        <v>38</v>
      </c>
      <c r="Y10" s="37"/>
      <c r="Z10" s="37">
        <f>SUM(V10-X10)</f>
        <v>12</v>
      </c>
      <c r="AA10" s="37"/>
      <c r="AB10" s="7">
        <f>IF(P10&gt;R10,1)+IF(S10&gt;U10,1)</f>
        <v>2</v>
      </c>
      <c r="AC10" s="8" t="s">
        <v>5</v>
      </c>
      <c r="AD10" s="9">
        <f>IF(P10&lt;R10,1)+IF(S10&lt;U10,1)</f>
        <v>0</v>
      </c>
      <c r="AE10" s="38" t="s">
        <v>16</v>
      </c>
      <c r="AF10" s="38"/>
    </row>
    <row r="11" spans="1:32" ht="27" customHeight="1">
      <c r="A11" s="2" t="s">
        <v>17</v>
      </c>
      <c r="B11" s="32" t="s">
        <v>57</v>
      </c>
      <c r="C11" s="33"/>
      <c r="D11" s="33"/>
      <c r="E11" s="33"/>
      <c r="F11" s="33"/>
      <c r="G11" s="33"/>
      <c r="H11" s="33"/>
      <c r="J11" s="35" t="s">
        <v>58</v>
      </c>
      <c r="K11" s="35"/>
      <c r="L11" s="35"/>
      <c r="M11" s="10">
        <f>R10</f>
        <v>20</v>
      </c>
      <c r="N11" s="4" t="s">
        <v>5</v>
      </c>
      <c r="O11" s="11">
        <f>P10</f>
        <v>25</v>
      </c>
      <c r="P11" s="36"/>
      <c r="Q11" s="36"/>
      <c r="R11" s="36"/>
      <c r="S11" s="3">
        <v>16</v>
      </c>
      <c r="T11" s="4" t="s">
        <v>5</v>
      </c>
      <c r="U11" s="5">
        <v>25</v>
      </c>
      <c r="V11" s="37">
        <f>M11+S11</f>
        <v>36</v>
      </c>
      <c r="W11" s="37"/>
      <c r="X11" s="37">
        <f>O11+U11</f>
        <v>50</v>
      </c>
      <c r="Y11" s="37"/>
      <c r="Z11" s="37">
        <f>SUM(V11-X11)</f>
        <v>-14</v>
      </c>
      <c r="AA11" s="37"/>
      <c r="AB11" s="7">
        <f>IF(M11&gt;O11,1)+IF(S11&gt;U11,1)</f>
        <v>0</v>
      </c>
      <c r="AC11" s="8" t="s">
        <v>5</v>
      </c>
      <c r="AD11" s="9">
        <f>IF(M11&lt;O11,1)+IF(S11&lt;U11,1)</f>
        <v>2</v>
      </c>
      <c r="AE11" s="38" t="s">
        <v>19</v>
      </c>
      <c r="AF11" s="38"/>
    </row>
    <row r="12" spans="1:32" ht="27" customHeight="1">
      <c r="A12" s="2" t="s">
        <v>20</v>
      </c>
      <c r="B12" s="32" t="s">
        <v>58</v>
      </c>
      <c r="C12" s="33"/>
      <c r="D12" s="33"/>
      <c r="E12" s="33"/>
      <c r="F12" s="33"/>
      <c r="G12" s="33"/>
      <c r="H12" s="33"/>
      <c r="J12" s="39" t="s">
        <v>56</v>
      </c>
      <c r="K12" s="40"/>
      <c r="L12" s="40"/>
      <c r="M12" s="10">
        <f>U10</f>
        <v>18</v>
      </c>
      <c r="N12" s="4" t="s">
        <v>5</v>
      </c>
      <c r="O12" s="11">
        <f>S10</f>
        <v>25</v>
      </c>
      <c r="P12" s="10">
        <f>U11</f>
        <v>25</v>
      </c>
      <c r="Q12" s="4" t="s">
        <v>5</v>
      </c>
      <c r="R12" s="11">
        <f>S11</f>
        <v>16</v>
      </c>
      <c r="S12" s="36"/>
      <c r="T12" s="36"/>
      <c r="U12" s="36"/>
      <c r="V12" s="37">
        <f>M12+P12</f>
        <v>43</v>
      </c>
      <c r="W12" s="37"/>
      <c r="X12" s="37">
        <f>O12+R12</f>
        <v>41</v>
      </c>
      <c r="Y12" s="37"/>
      <c r="Z12" s="37">
        <f>SUM(V12-X12)</f>
        <v>2</v>
      </c>
      <c r="AA12" s="37"/>
      <c r="AB12" s="7">
        <f>IF(M12&gt;O12,1)+IF(P12&gt;R12,1)</f>
        <v>1</v>
      </c>
      <c r="AC12" s="8" t="s">
        <v>5</v>
      </c>
      <c r="AD12" s="9">
        <f>IF(M12&lt;O12,1)+IF(P12&lt;R12,1)</f>
        <v>1</v>
      </c>
      <c r="AE12" s="38" t="s">
        <v>22</v>
      </c>
      <c r="AF12" s="38"/>
    </row>
    <row r="13" spans="1:8" ht="27" customHeight="1">
      <c r="A13" s="2" t="s">
        <v>23</v>
      </c>
      <c r="B13" s="32" t="s">
        <v>59</v>
      </c>
      <c r="C13" s="33"/>
      <c r="D13" s="33"/>
      <c r="E13" s="33"/>
      <c r="F13" s="33"/>
      <c r="G13" s="33"/>
      <c r="H13" s="33"/>
    </row>
    <row r="14" spans="1:32" ht="27" customHeight="1">
      <c r="A14" s="2" t="s">
        <v>24</v>
      </c>
      <c r="B14" s="41" t="s">
        <v>25</v>
      </c>
      <c r="C14" s="41"/>
      <c r="D14" s="41"/>
      <c r="E14" s="41"/>
      <c r="F14" s="41"/>
      <c r="G14" s="41"/>
      <c r="H14" s="41"/>
      <c r="J14" s="30" t="s">
        <v>26</v>
      </c>
      <c r="K14" s="30"/>
      <c r="L14" s="30"/>
      <c r="M14" s="34" t="str">
        <f>J15</f>
        <v>遊球会</v>
      </c>
      <c r="N14" s="34"/>
      <c r="O14" s="34"/>
      <c r="P14" s="34" t="str">
        <f>J16</f>
        <v>Dai1-3kyo</v>
      </c>
      <c r="Q14" s="34"/>
      <c r="R14" s="34"/>
      <c r="S14" s="34" t="str">
        <f>J17</f>
        <v>amica B</v>
      </c>
      <c r="T14" s="34"/>
      <c r="U14" s="34"/>
      <c r="V14" s="30" t="s">
        <v>10</v>
      </c>
      <c r="W14" s="30"/>
      <c r="X14" s="30" t="s">
        <v>11</v>
      </c>
      <c r="Y14" s="30"/>
      <c r="Z14" s="30" t="s">
        <v>12</v>
      </c>
      <c r="AA14" s="30"/>
      <c r="AB14" s="30" t="s">
        <v>13</v>
      </c>
      <c r="AC14" s="30"/>
      <c r="AD14" s="30"/>
      <c r="AE14" s="30" t="s">
        <v>3</v>
      </c>
      <c r="AF14" s="30"/>
    </row>
    <row r="15" spans="10:32" ht="27" customHeight="1">
      <c r="J15" s="35" t="s">
        <v>57</v>
      </c>
      <c r="K15" s="35"/>
      <c r="L15" s="35"/>
      <c r="M15" s="36"/>
      <c r="N15" s="36"/>
      <c r="O15" s="36"/>
      <c r="P15" s="3">
        <v>25</v>
      </c>
      <c r="Q15" s="4" t="s">
        <v>5</v>
      </c>
      <c r="R15" s="5">
        <v>17</v>
      </c>
      <c r="S15" s="3">
        <v>26</v>
      </c>
      <c r="T15" s="4" t="s">
        <v>5</v>
      </c>
      <c r="U15" s="5">
        <v>28</v>
      </c>
      <c r="V15" s="37">
        <f>P15+S15</f>
        <v>51</v>
      </c>
      <c r="W15" s="37"/>
      <c r="X15" s="37">
        <f>R15+U15</f>
        <v>45</v>
      </c>
      <c r="Y15" s="37"/>
      <c r="Z15" s="37">
        <f>SUM(V15-X15)</f>
        <v>6</v>
      </c>
      <c r="AA15" s="37"/>
      <c r="AB15" s="7">
        <f>IF(P15&gt;R15,1)+IF(S15&gt;U15,1)</f>
        <v>1</v>
      </c>
      <c r="AC15" s="8" t="s">
        <v>5</v>
      </c>
      <c r="AD15" s="9">
        <f>IF(P15&lt;R15,1)+IF(S15&lt;U15,1)</f>
        <v>1</v>
      </c>
      <c r="AE15" s="38" t="s">
        <v>22</v>
      </c>
      <c r="AF15" s="38"/>
    </row>
    <row r="16" spans="10:32" ht="27" customHeight="1">
      <c r="J16" s="35" t="s">
        <v>59</v>
      </c>
      <c r="K16" s="35"/>
      <c r="L16" s="35"/>
      <c r="M16" s="10">
        <f>R15</f>
        <v>17</v>
      </c>
      <c r="N16" s="4" t="s">
        <v>5</v>
      </c>
      <c r="O16" s="11">
        <f>P15</f>
        <v>25</v>
      </c>
      <c r="P16" s="36"/>
      <c r="Q16" s="36"/>
      <c r="R16" s="36"/>
      <c r="S16" s="3">
        <v>19</v>
      </c>
      <c r="T16" s="4" t="s">
        <v>5</v>
      </c>
      <c r="U16" s="5">
        <v>25</v>
      </c>
      <c r="V16" s="37">
        <f>M16+S16</f>
        <v>36</v>
      </c>
      <c r="W16" s="37"/>
      <c r="X16" s="37">
        <f>O16+U16</f>
        <v>50</v>
      </c>
      <c r="Y16" s="37"/>
      <c r="Z16" s="37">
        <f>SUM(V16-X16)</f>
        <v>-14</v>
      </c>
      <c r="AA16" s="37"/>
      <c r="AB16" s="7">
        <f>IF(M16&gt;O16,1)+IF(S16&gt;U16,1)</f>
        <v>0</v>
      </c>
      <c r="AC16" s="8" t="s">
        <v>5</v>
      </c>
      <c r="AD16" s="9">
        <f>IF(M16&lt;O16,1)+IF(S16&lt;U16,1)</f>
        <v>2</v>
      </c>
      <c r="AE16" s="38" t="s">
        <v>19</v>
      </c>
      <c r="AF16" s="38"/>
    </row>
    <row r="17" spans="10:32" ht="27" customHeight="1">
      <c r="J17" s="35" t="s">
        <v>6</v>
      </c>
      <c r="K17" s="35"/>
      <c r="L17" s="35"/>
      <c r="M17" s="10">
        <f>U15</f>
        <v>28</v>
      </c>
      <c r="N17" s="4" t="s">
        <v>5</v>
      </c>
      <c r="O17" s="11">
        <f>S15</f>
        <v>26</v>
      </c>
      <c r="P17" s="10">
        <f>U16</f>
        <v>25</v>
      </c>
      <c r="Q17" s="4" t="s">
        <v>5</v>
      </c>
      <c r="R17" s="11">
        <f>S16</f>
        <v>19</v>
      </c>
      <c r="S17" s="36"/>
      <c r="T17" s="36"/>
      <c r="U17" s="36"/>
      <c r="V17" s="37">
        <f>M17+P17</f>
        <v>53</v>
      </c>
      <c r="W17" s="37"/>
      <c r="X17" s="37">
        <f>O17+R17</f>
        <v>45</v>
      </c>
      <c r="Y17" s="37"/>
      <c r="Z17" s="37">
        <f>SUM(V17-X17)</f>
        <v>8</v>
      </c>
      <c r="AA17" s="37"/>
      <c r="AB17" s="7">
        <f>IF(M17&gt;O17,1)+IF(P17&gt;R17,1)</f>
        <v>2</v>
      </c>
      <c r="AC17" s="8" t="s">
        <v>5</v>
      </c>
      <c r="AD17" s="9">
        <f>IF(M17&lt;O17,1)+IF(P17&lt;R17,1)</f>
        <v>0</v>
      </c>
      <c r="AE17" s="38" t="s">
        <v>16</v>
      </c>
      <c r="AF17" s="38"/>
    </row>
    <row r="18" ht="15" customHeight="1"/>
    <row r="19" spans="10:32" ht="8.25" customHeight="1">
      <c r="J19" s="12"/>
      <c r="K19" s="12"/>
      <c r="L19" s="12"/>
      <c r="M19" s="13"/>
      <c r="N19" s="12"/>
      <c r="O19" s="13"/>
      <c r="P19" s="13"/>
      <c r="Q19" s="12"/>
      <c r="R19" s="13"/>
      <c r="S19" s="12"/>
      <c r="T19" s="12"/>
      <c r="U19" s="12"/>
      <c r="V19" s="12"/>
      <c r="W19" s="12"/>
      <c r="X19" s="12"/>
      <c r="Y19" s="12"/>
      <c r="Z19" s="12"/>
      <c r="AA19" s="12"/>
      <c r="AB19" s="14"/>
      <c r="AC19" s="14"/>
      <c r="AD19" s="14"/>
      <c r="AE19" s="12"/>
      <c r="AF19" s="12"/>
    </row>
    <row r="20" ht="14.25" customHeight="1">
      <c r="A20" t="s">
        <v>29</v>
      </c>
    </row>
    <row r="21" ht="14.25" customHeight="1"/>
    <row r="22" spans="1:25" ht="27" customHeight="1">
      <c r="A22" s="30" t="s">
        <v>3</v>
      </c>
      <c r="B22" s="30"/>
      <c r="C22" s="30"/>
      <c r="D22" s="30"/>
      <c r="E22" s="30"/>
      <c r="F22" s="30"/>
      <c r="G22" s="30"/>
      <c r="H22" s="30"/>
      <c r="J22" s="30" t="s">
        <v>4</v>
      </c>
      <c r="K22" s="30"/>
      <c r="L22" s="30"/>
      <c r="M22" s="31" t="s">
        <v>60</v>
      </c>
      <c r="N22" s="31"/>
      <c r="O22" s="31"/>
      <c r="P22" s="31"/>
      <c r="Q22" s="31"/>
      <c r="R22" s="3">
        <v>25</v>
      </c>
      <c r="S22" s="4" t="s">
        <v>5</v>
      </c>
      <c r="T22" s="5">
        <v>19</v>
      </c>
      <c r="U22" s="31" t="s">
        <v>61</v>
      </c>
      <c r="V22" s="31"/>
      <c r="W22" s="31"/>
      <c r="X22" s="31"/>
      <c r="Y22" s="31"/>
    </row>
    <row r="23" spans="1:12" ht="27" customHeight="1">
      <c r="A23" s="6" t="s">
        <v>7</v>
      </c>
      <c r="B23" s="32" t="s">
        <v>60</v>
      </c>
      <c r="C23" s="33"/>
      <c r="D23" s="33"/>
      <c r="E23" s="33"/>
      <c r="F23" s="33"/>
      <c r="G23" s="33"/>
      <c r="H23" s="33"/>
      <c r="J23" s="42"/>
      <c r="K23" s="42"/>
      <c r="L23" s="42"/>
    </row>
    <row r="24" spans="1:32" ht="27" customHeight="1">
      <c r="A24" s="2" t="s">
        <v>8</v>
      </c>
      <c r="B24" s="32" t="s">
        <v>61</v>
      </c>
      <c r="C24" s="33"/>
      <c r="D24" s="33"/>
      <c r="E24" s="33"/>
      <c r="F24" s="33"/>
      <c r="G24" s="33"/>
      <c r="H24" s="33"/>
      <c r="J24" s="30" t="s">
        <v>32</v>
      </c>
      <c r="K24" s="30"/>
      <c r="L24" s="30"/>
      <c r="M24" s="34" t="str">
        <f>J25</f>
        <v>NID</v>
      </c>
      <c r="N24" s="34"/>
      <c r="O24" s="34"/>
      <c r="P24" s="34" t="str">
        <f>J26</f>
        <v>BIRTH</v>
      </c>
      <c r="Q24" s="34"/>
      <c r="R24" s="34"/>
      <c r="S24" s="34" t="str">
        <f>J27</f>
        <v>排神</v>
      </c>
      <c r="T24" s="34"/>
      <c r="U24" s="34"/>
      <c r="V24" s="30" t="s">
        <v>10</v>
      </c>
      <c r="W24" s="30"/>
      <c r="X24" s="30" t="s">
        <v>11</v>
      </c>
      <c r="Y24" s="30"/>
      <c r="Z24" s="30" t="s">
        <v>12</v>
      </c>
      <c r="AA24" s="30"/>
      <c r="AB24" s="30" t="s">
        <v>13</v>
      </c>
      <c r="AC24" s="30"/>
      <c r="AD24" s="30"/>
      <c r="AE24" s="30" t="s">
        <v>3</v>
      </c>
      <c r="AF24" s="30"/>
    </row>
    <row r="25" spans="1:32" ht="27" customHeight="1">
      <c r="A25" s="2" t="s">
        <v>14</v>
      </c>
      <c r="B25" s="32" t="s">
        <v>62</v>
      </c>
      <c r="C25" s="33"/>
      <c r="D25" s="33"/>
      <c r="E25" s="33"/>
      <c r="F25" s="33"/>
      <c r="G25" s="33"/>
      <c r="H25" s="33"/>
      <c r="J25" s="35" t="s">
        <v>63</v>
      </c>
      <c r="K25" s="35"/>
      <c r="L25" s="35"/>
      <c r="M25" s="36"/>
      <c r="N25" s="36"/>
      <c r="O25" s="36"/>
      <c r="P25" s="3">
        <v>16</v>
      </c>
      <c r="Q25" s="4" t="s">
        <v>5</v>
      </c>
      <c r="R25" s="5">
        <v>25</v>
      </c>
      <c r="S25" s="3">
        <v>9</v>
      </c>
      <c r="T25" s="4" t="s">
        <v>5</v>
      </c>
      <c r="U25" s="5">
        <v>25</v>
      </c>
      <c r="V25" s="37">
        <f>P25+S25</f>
        <v>25</v>
      </c>
      <c r="W25" s="37"/>
      <c r="X25" s="37">
        <f>R25+U25</f>
        <v>50</v>
      </c>
      <c r="Y25" s="37"/>
      <c r="Z25" s="37">
        <f>SUM(V25-X25)</f>
        <v>-25</v>
      </c>
      <c r="AA25" s="37"/>
      <c r="AB25" s="7">
        <f>IF(P25&gt;R25,1)+IF(S25&gt;U25,1)</f>
        <v>0</v>
      </c>
      <c r="AC25" s="8" t="s">
        <v>5</v>
      </c>
      <c r="AD25" s="9">
        <f>IF(P25&lt;R25,1)+IF(S25&lt;U25,1)</f>
        <v>2</v>
      </c>
      <c r="AE25" s="38" t="s">
        <v>19</v>
      </c>
      <c r="AF25" s="38"/>
    </row>
    <row r="26" spans="1:32" ht="27" customHeight="1">
      <c r="A26" s="2" t="s">
        <v>17</v>
      </c>
      <c r="B26" s="32" t="s">
        <v>64</v>
      </c>
      <c r="C26" s="33"/>
      <c r="D26" s="33"/>
      <c r="E26" s="33"/>
      <c r="F26" s="33"/>
      <c r="G26" s="33"/>
      <c r="H26" s="33"/>
      <c r="J26" s="35" t="s">
        <v>62</v>
      </c>
      <c r="K26" s="35"/>
      <c r="L26" s="35"/>
      <c r="M26" s="10">
        <f>R25</f>
        <v>25</v>
      </c>
      <c r="N26" s="4" t="s">
        <v>5</v>
      </c>
      <c r="O26" s="11">
        <f>P25</f>
        <v>16</v>
      </c>
      <c r="P26" s="36"/>
      <c r="Q26" s="36"/>
      <c r="R26" s="36"/>
      <c r="S26" s="3">
        <v>14</v>
      </c>
      <c r="T26" s="4" t="s">
        <v>5</v>
      </c>
      <c r="U26" s="5">
        <v>25</v>
      </c>
      <c r="V26" s="37">
        <f>M26+S26</f>
        <v>39</v>
      </c>
      <c r="W26" s="37"/>
      <c r="X26" s="37">
        <f>O26+U26</f>
        <v>41</v>
      </c>
      <c r="Y26" s="37"/>
      <c r="Z26" s="37">
        <f>SUM(V26-X26)</f>
        <v>-2</v>
      </c>
      <c r="AA26" s="37"/>
      <c r="AB26" s="7">
        <f>IF(M26&gt;O26,1)+IF(S26&gt;U26,1)</f>
        <v>1</v>
      </c>
      <c r="AC26" s="8" t="s">
        <v>5</v>
      </c>
      <c r="AD26" s="9">
        <f>IF(M26&lt;O26,1)+IF(S26&lt;U26,1)</f>
        <v>1</v>
      </c>
      <c r="AE26" s="38" t="s">
        <v>22</v>
      </c>
      <c r="AF26" s="38"/>
    </row>
    <row r="27" spans="1:32" ht="27" customHeight="1">
      <c r="A27" s="2" t="s">
        <v>20</v>
      </c>
      <c r="B27" s="32" t="s">
        <v>63</v>
      </c>
      <c r="C27" s="33"/>
      <c r="D27" s="33"/>
      <c r="E27" s="33"/>
      <c r="F27" s="33"/>
      <c r="G27" s="33"/>
      <c r="H27" s="33"/>
      <c r="J27" s="35" t="s">
        <v>30</v>
      </c>
      <c r="K27" s="35"/>
      <c r="L27" s="35"/>
      <c r="M27" s="10">
        <f>U25</f>
        <v>25</v>
      </c>
      <c r="N27" s="4" t="s">
        <v>5</v>
      </c>
      <c r="O27" s="11">
        <f>S25</f>
        <v>9</v>
      </c>
      <c r="P27" s="10">
        <f>U26</f>
        <v>25</v>
      </c>
      <c r="Q27" s="4" t="s">
        <v>5</v>
      </c>
      <c r="R27" s="11">
        <f>S26</f>
        <v>14</v>
      </c>
      <c r="S27" s="36"/>
      <c r="T27" s="36"/>
      <c r="U27" s="36"/>
      <c r="V27" s="37">
        <f>M27+P27</f>
        <v>50</v>
      </c>
      <c r="W27" s="37"/>
      <c r="X27" s="37">
        <f>O27+R27</f>
        <v>23</v>
      </c>
      <c r="Y27" s="37"/>
      <c r="Z27" s="37">
        <f>SUM(V27-X27)</f>
        <v>27</v>
      </c>
      <c r="AA27" s="37"/>
      <c r="AB27" s="7">
        <f>IF(M27&gt;O27,1)+IF(P27&gt;R27,1)</f>
        <v>2</v>
      </c>
      <c r="AC27" s="8" t="s">
        <v>5</v>
      </c>
      <c r="AD27" s="9">
        <f>IF(M27&lt;O27,1)+IF(P27&lt;R27,1)</f>
        <v>0</v>
      </c>
      <c r="AE27" s="38" t="s">
        <v>16</v>
      </c>
      <c r="AF27" s="38"/>
    </row>
    <row r="28" spans="1:8" ht="27" customHeight="1">
      <c r="A28" s="2" t="s">
        <v>23</v>
      </c>
      <c r="B28" s="32" t="s">
        <v>65</v>
      </c>
      <c r="C28" s="33"/>
      <c r="D28" s="33"/>
      <c r="E28" s="33"/>
      <c r="F28" s="33"/>
      <c r="G28" s="33"/>
      <c r="H28" s="33"/>
    </row>
    <row r="29" spans="1:32" ht="27" customHeight="1">
      <c r="A29" s="2" t="s">
        <v>24</v>
      </c>
      <c r="B29" s="41" t="s">
        <v>35</v>
      </c>
      <c r="C29" s="41"/>
      <c r="D29" s="41"/>
      <c r="E29" s="41"/>
      <c r="F29" s="41"/>
      <c r="G29" s="41"/>
      <c r="H29" s="41"/>
      <c r="J29" s="30" t="s">
        <v>36</v>
      </c>
      <c r="K29" s="30"/>
      <c r="L29" s="30"/>
      <c r="M29" s="34" t="str">
        <f>J30</f>
        <v>United Souls</v>
      </c>
      <c r="N29" s="34"/>
      <c r="O29" s="34"/>
      <c r="P29" s="34" t="str">
        <f>J31</f>
        <v>LOOSE</v>
      </c>
      <c r="Q29" s="34"/>
      <c r="R29" s="34"/>
      <c r="S29" s="34" t="str">
        <f>J32</f>
        <v>横浜BRUTUS</v>
      </c>
      <c r="T29" s="34"/>
      <c r="U29" s="34"/>
      <c r="V29" s="30" t="s">
        <v>10</v>
      </c>
      <c r="W29" s="30"/>
      <c r="X29" s="30" t="s">
        <v>11</v>
      </c>
      <c r="Y29" s="30"/>
      <c r="Z29" s="30" t="s">
        <v>12</v>
      </c>
      <c r="AA29" s="30"/>
      <c r="AB29" s="30" t="s">
        <v>13</v>
      </c>
      <c r="AC29" s="30"/>
      <c r="AD29" s="30"/>
      <c r="AE29" s="30" t="s">
        <v>3</v>
      </c>
      <c r="AF29" s="30"/>
    </row>
    <row r="30" spans="10:32" ht="27" customHeight="1">
      <c r="J30" s="39" t="s">
        <v>64</v>
      </c>
      <c r="K30" s="40"/>
      <c r="L30" s="40"/>
      <c r="M30" s="36"/>
      <c r="N30" s="36"/>
      <c r="O30" s="36"/>
      <c r="P30" s="3">
        <v>23</v>
      </c>
      <c r="Q30" s="4" t="s">
        <v>5</v>
      </c>
      <c r="R30" s="5">
        <v>25</v>
      </c>
      <c r="S30" s="3">
        <v>25</v>
      </c>
      <c r="T30" s="4" t="s">
        <v>5</v>
      </c>
      <c r="U30" s="5">
        <v>17</v>
      </c>
      <c r="V30" s="37">
        <f>P30+S30</f>
        <v>48</v>
      </c>
      <c r="W30" s="37"/>
      <c r="X30" s="37">
        <f>R30+U30</f>
        <v>42</v>
      </c>
      <c r="Y30" s="37"/>
      <c r="Z30" s="37">
        <f>SUM(V30-X30)</f>
        <v>6</v>
      </c>
      <c r="AA30" s="37"/>
      <c r="AB30" s="7">
        <f>IF(P30&gt;R30,1)+IF(S30&gt;U30,1)</f>
        <v>1</v>
      </c>
      <c r="AC30" s="8" t="s">
        <v>5</v>
      </c>
      <c r="AD30" s="9">
        <f>IF(P30&lt;R30,1)+IF(S30&lt;U30,1)</f>
        <v>1</v>
      </c>
      <c r="AE30" s="38" t="s">
        <v>22</v>
      </c>
      <c r="AF30" s="38"/>
    </row>
    <row r="31" spans="10:32" ht="27" customHeight="1">
      <c r="J31" s="35" t="s">
        <v>31</v>
      </c>
      <c r="K31" s="35"/>
      <c r="L31" s="35"/>
      <c r="M31" s="10">
        <f>R30</f>
        <v>25</v>
      </c>
      <c r="N31" s="4" t="s">
        <v>5</v>
      </c>
      <c r="O31" s="11">
        <f>P30</f>
        <v>23</v>
      </c>
      <c r="P31" s="36"/>
      <c r="Q31" s="36"/>
      <c r="R31" s="36"/>
      <c r="S31" s="3">
        <v>25</v>
      </c>
      <c r="T31" s="4" t="s">
        <v>5</v>
      </c>
      <c r="U31" s="5">
        <v>22</v>
      </c>
      <c r="V31" s="37">
        <f>M31+S31</f>
        <v>50</v>
      </c>
      <c r="W31" s="37"/>
      <c r="X31" s="37">
        <f>O31+U31</f>
        <v>45</v>
      </c>
      <c r="Y31" s="37"/>
      <c r="Z31" s="37">
        <f>SUM(V31-X31)</f>
        <v>5</v>
      </c>
      <c r="AA31" s="37"/>
      <c r="AB31" s="7">
        <f>IF(M31&gt;O31,1)+IF(S31&gt;U31,1)</f>
        <v>2</v>
      </c>
      <c r="AC31" s="8" t="s">
        <v>5</v>
      </c>
      <c r="AD31" s="9">
        <f>IF(M31&lt;O31,1)+IF(S31&lt;U31,1)</f>
        <v>0</v>
      </c>
      <c r="AE31" s="38" t="s">
        <v>16</v>
      </c>
      <c r="AF31" s="38"/>
    </row>
    <row r="32" spans="10:32" ht="27" customHeight="1">
      <c r="J32" s="39" t="s">
        <v>65</v>
      </c>
      <c r="K32" s="40"/>
      <c r="L32" s="40"/>
      <c r="M32" s="10">
        <f>U30</f>
        <v>17</v>
      </c>
      <c r="N32" s="4" t="s">
        <v>5</v>
      </c>
      <c r="O32" s="11">
        <f>S30</f>
        <v>25</v>
      </c>
      <c r="P32" s="10">
        <f>U31</f>
        <v>22</v>
      </c>
      <c r="Q32" s="4" t="s">
        <v>5</v>
      </c>
      <c r="R32" s="11">
        <f>S31</f>
        <v>25</v>
      </c>
      <c r="S32" s="36"/>
      <c r="T32" s="36"/>
      <c r="U32" s="36"/>
      <c r="V32" s="37">
        <f>M32+P32</f>
        <v>39</v>
      </c>
      <c r="W32" s="37"/>
      <c r="X32" s="37">
        <f>O32+R32</f>
        <v>50</v>
      </c>
      <c r="Y32" s="37"/>
      <c r="Z32" s="37">
        <f>SUM(V32-X32)</f>
        <v>-11</v>
      </c>
      <c r="AA32" s="37"/>
      <c r="AB32" s="7">
        <f>IF(M32&gt;O32,1)+IF(P32&gt;R32,1)</f>
        <v>0</v>
      </c>
      <c r="AC32" s="8" t="s">
        <v>5</v>
      </c>
      <c r="AD32" s="9">
        <f>IF(M32&lt;O32,1)+IF(P32&lt;R32,1)</f>
        <v>2</v>
      </c>
      <c r="AE32" s="38" t="s">
        <v>19</v>
      </c>
      <c r="AF32" s="38"/>
    </row>
    <row r="33" ht="8.25" customHeight="1"/>
    <row r="34" ht="8.25" customHeight="1"/>
    <row r="35" ht="14.25" customHeight="1">
      <c r="A35" t="s">
        <v>39</v>
      </c>
    </row>
    <row r="36" ht="14.25" customHeight="1"/>
    <row r="37" spans="1:25" ht="27" customHeight="1">
      <c r="A37" s="30" t="s">
        <v>3</v>
      </c>
      <c r="B37" s="30"/>
      <c r="C37" s="30"/>
      <c r="D37" s="30"/>
      <c r="E37" s="30"/>
      <c r="F37" s="30"/>
      <c r="G37" s="30"/>
      <c r="H37" s="30"/>
      <c r="J37" s="30" t="s">
        <v>4</v>
      </c>
      <c r="K37" s="30"/>
      <c r="L37" s="30"/>
      <c r="M37" s="31" t="s">
        <v>40</v>
      </c>
      <c r="N37" s="31"/>
      <c r="O37" s="31"/>
      <c r="P37" s="31"/>
      <c r="Q37" s="31"/>
      <c r="R37" s="3">
        <v>23</v>
      </c>
      <c r="S37" s="4" t="s">
        <v>5</v>
      </c>
      <c r="T37" s="5">
        <v>25</v>
      </c>
      <c r="U37" s="31" t="s">
        <v>66</v>
      </c>
      <c r="V37" s="31"/>
      <c r="W37" s="31"/>
      <c r="X37" s="31"/>
      <c r="Y37" s="31"/>
    </row>
    <row r="38" spans="1:12" ht="27" customHeight="1">
      <c r="A38" s="6" t="s">
        <v>7</v>
      </c>
      <c r="B38" s="32" t="s">
        <v>66</v>
      </c>
      <c r="C38" s="33"/>
      <c r="D38" s="33"/>
      <c r="E38" s="33"/>
      <c r="F38" s="33"/>
      <c r="G38" s="33"/>
      <c r="H38" s="33"/>
      <c r="J38" s="42"/>
      <c r="K38" s="42"/>
      <c r="L38" s="42"/>
    </row>
    <row r="39" spans="1:32" ht="27" customHeight="1">
      <c r="A39" s="2" t="s">
        <v>8</v>
      </c>
      <c r="B39" s="32" t="s">
        <v>69</v>
      </c>
      <c r="C39" s="33"/>
      <c r="D39" s="33"/>
      <c r="E39" s="33"/>
      <c r="F39" s="33"/>
      <c r="G39" s="33"/>
      <c r="H39" s="33"/>
      <c r="J39" s="30" t="s">
        <v>42</v>
      </c>
      <c r="K39" s="30"/>
      <c r="L39" s="30"/>
      <c r="M39" s="34" t="str">
        <f>J40</f>
        <v>OFC</v>
      </c>
      <c r="N39" s="34"/>
      <c r="O39" s="34"/>
      <c r="P39" s="34" t="str">
        <f>J41</f>
        <v>PLAINS</v>
      </c>
      <c r="Q39" s="34"/>
      <c r="R39" s="34"/>
      <c r="S39" s="34" t="str">
        <f>J42</f>
        <v>うるとら一家</v>
      </c>
      <c r="T39" s="34"/>
      <c r="U39" s="34"/>
      <c r="V39" s="30" t="s">
        <v>10</v>
      </c>
      <c r="W39" s="30"/>
      <c r="X39" s="30" t="s">
        <v>11</v>
      </c>
      <c r="Y39" s="30"/>
      <c r="Z39" s="30" t="s">
        <v>12</v>
      </c>
      <c r="AA39" s="30"/>
      <c r="AB39" s="30" t="s">
        <v>13</v>
      </c>
      <c r="AC39" s="30"/>
      <c r="AD39" s="30"/>
      <c r="AE39" s="30" t="s">
        <v>3</v>
      </c>
      <c r="AF39" s="30"/>
    </row>
    <row r="40" spans="1:32" ht="27" customHeight="1">
      <c r="A40" s="2" t="s">
        <v>14</v>
      </c>
      <c r="B40" s="32" t="s">
        <v>67</v>
      </c>
      <c r="C40" s="33"/>
      <c r="D40" s="33"/>
      <c r="E40" s="33"/>
      <c r="F40" s="33"/>
      <c r="G40" s="33"/>
      <c r="H40" s="33"/>
      <c r="J40" s="39" t="s">
        <v>70</v>
      </c>
      <c r="K40" s="40"/>
      <c r="L40" s="40"/>
      <c r="M40" s="36"/>
      <c r="N40" s="36"/>
      <c r="O40" s="36"/>
      <c r="P40" s="3">
        <v>22</v>
      </c>
      <c r="Q40" s="4" t="s">
        <v>5</v>
      </c>
      <c r="R40" s="5">
        <v>25</v>
      </c>
      <c r="S40" s="3">
        <v>25</v>
      </c>
      <c r="T40" s="4" t="s">
        <v>5</v>
      </c>
      <c r="U40" s="5">
        <v>17</v>
      </c>
      <c r="V40" s="37">
        <f>P40+S40</f>
        <v>47</v>
      </c>
      <c r="W40" s="37"/>
      <c r="X40" s="37">
        <f>R40+U40</f>
        <v>42</v>
      </c>
      <c r="Y40" s="37"/>
      <c r="Z40" s="37">
        <f>SUM(V40-X40)</f>
        <v>5</v>
      </c>
      <c r="AA40" s="37"/>
      <c r="AB40" s="7">
        <f>IF(P40&gt;R40,1)+IF(S40&gt;U40,1)</f>
        <v>1</v>
      </c>
      <c r="AC40" s="8" t="s">
        <v>5</v>
      </c>
      <c r="AD40" s="9">
        <f>IF(P40&lt;R40,1)+IF(S40&lt;U40,1)</f>
        <v>1</v>
      </c>
      <c r="AE40" s="38" t="s">
        <v>22</v>
      </c>
      <c r="AF40" s="38"/>
    </row>
    <row r="41" spans="1:32" ht="27" customHeight="1">
      <c r="A41" s="2" t="s">
        <v>17</v>
      </c>
      <c r="B41" s="32" t="s">
        <v>70</v>
      </c>
      <c r="C41" s="33"/>
      <c r="D41" s="33"/>
      <c r="E41" s="33"/>
      <c r="F41" s="33"/>
      <c r="G41" s="33"/>
      <c r="H41" s="33"/>
      <c r="J41" s="35" t="s">
        <v>69</v>
      </c>
      <c r="K41" s="35"/>
      <c r="L41" s="35"/>
      <c r="M41" s="10">
        <f>R40</f>
        <v>25</v>
      </c>
      <c r="N41" s="4" t="s">
        <v>5</v>
      </c>
      <c r="O41" s="11">
        <f>P40</f>
        <v>22</v>
      </c>
      <c r="P41" s="36"/>
      <c r="Q41" s="36"/>
      <c r="R41" s="36"/>
      <c r="S41" s="3">
        <v>25</v>
      </c>
      <c r="T41" s="4" t="s">
        <v>5</v>
      </c>
      <c r="U41" s="5">
        <v>22</v>
      </c>
      <c r="V41" s="37">
        <f>M41+S41</f>
        <v>50</v>
      </c>
      <c r="W41" s="37"/>
      <c r="X41" s="37">
        <f>O41+U41</f>
        <v>44</v>
      </c>
      <c r="Y41" s="37"/>
      <c r="Z41" s="37">
        <f>SUM(V41-X41)</f>
        <v>6</v>
      </c>
      <c r="AA41" s="37"/>
      <c r="AB41" s="7">
        <f>IF(M41&gt;O41,1)+IF(S41&gt;U41,1)</f>
        <v>2</v>
      </c>
      <c r="AC41" s="8" t="s">
        <v>5</v>
      </c>
      <c r="AD41" s="9">
        <f>IF(M41&lt;O41,1)+IF(S41&lt;U41,1)</f>
        <v>0</v>
      </c>
      <c r="AE41" s="38" t="s">
        <v>16</v>
      </c>
      <c r="AF41" s="38"/>
    </row>
    <row r="42" spans="1:32" ht="27" customHeight="1">
      <c r="A42" s="2" t="s">
        <v>20</v>
      </c>
      <c r="B42" s="32" t="s">
        <v>68</v>
      </c>
      <c r="C42" s="33"/>
      <c r="D42" s="33"/>
      <c r="E42" s="33"/>
      <c r="F42" s="33"/>
      <c r="G42" s="33"/>
      <c r="H42" s="33"/>
      <c r="J42" s="35" t="s">
        <v>71</v>
      </c>
      <c r="K42" s="35"/>
      <c r="L42" s="35"/>
      <c r="M42" s="10">
        <f>U40</f>
        <v>17</v>
      </c>
      <c r="N42" s="4" t="s">
        <v>5</v>
      </c>
      <c r="O42" s="11">
        <f>S40</f>
        <v>25</v>
      </c>
      <c r="P42" s="10">
        <f>U41</f>
        <v>22</v>
      </c>
      <c r="Q42" s="4" t="s">
        <v>5</v>
      </c>
      <c r="R42" s="11">
        <f>S41</f>
        <v>25</v>
      </c>
      <c r="S42" s="36"/>
      <c r="T42" s="36"/>
      <c r="U42" s="36"/>
      <c r="V42" s="37">
        <f>M42+P42</f>
        <v>39</v>
      </c>
      <c r="W42" s="37"/>
      <c r="X42" s="37">
        <f>O42+R42</f>
        <v>50</v>
      </c>
      <c r="Y42" s="37"/>
      <c r="Z42" s="37">
        <f>SUM(V42-X42)</f>
        <v>-11</v>
      </c>
      <c r="AA42" s="37"/>
      <c r="AB42" s="7">
        <f>IF(M42&gt;O42,1)+IF(P42&gt;R42,1)</f>
        <v>0</v>
      </c>
      <c r="AC42" s="8" t="s">
        <v>5</v>
      </c>
      <c r="AD42" s="9">
        <f>IF(M42&lt;O42,1)+IF(P42&lt;R42,1)</f>
        <v>2</v>
      </c>
      <c r="AE42" s="38" t="s">
        <v>19</v>
      </c>
      <c r="AF42" s="38"/>
    </row>
    <row r="43" spans="1:8" ht="27" customHeight="1">
      <c r="A43" s="2" t="s">
        <v>23</v>
      </c>
      <c r="B43" s="32" t="s">
        <v>72</v>
      </c>
      <c r="C43" s="33"/>
      <c r="D43" s="33"/>
      <c r="E43" s="33"/>
      <c r="F43" s="33"/>
      <c r="G43" s="33"/>
      <c r="H43" s="33"/>
    </row>
    <row r="44" spans="1:32" ht="27" customHeight="1">
      <c r="A44" s="15"/>
      <c r="B44" s="42"/>
      <c r="C44" s="42"/>
      <c r="D44" s="42"/>
      <c r="E44" s="42"/>
      <c r="F44" s="42"/>
      <c r="G44" s="42"/>
      <c r="H44" s="42"/>
      <c r="J44" s="30" t="s">
        <v>45</v>
      </c>
      <c r="K44" s="30"/>
      <c r="L44" s="30"/>
      <c r="M44" s="34" t="str">
        <f>J45</f>
        <v>D.Spikers</v>
      </c>
      <c r="N44" s="34"/>
      <c r="O44" s="34"/>
      <c r="P44" s="34" t="str">
        <f>J46</f>
        <v>虹</v>
      </c>
      <c r="Q44" s="34"/>
      <c r="R44" s="34"/>
      <c r="S44" s="34" t="str">
        <f>J47</f>
        <v>amica A</v>
      </c>
      <c r="T44" s="34"/>
      <c r="U44" s="34"/>
      <c r="V44" s="30" t="s">
        <v>10</v>
      </c>
      <c r="W44" s="30"/>
      <c r="X44" s="30" t="s">
        <v>11</v>
      </c>
      <c r="Y44" s="30"/>
      <c r="Z44" s="30" t="s">
        <v>12</v>
      </c>
      <c r="AA44" s="30"/>
      <c r="AB44" s="30" t="s">
        <v>13</v>
      </c>
      <c r="AC44" s="30"/>
      <c r="AD44" s="30"/>
      <c r="AE44" s="30" t="s">
        <v>3</v>
      </c>
      <c r="AF44" s="30"/>
    </row>
    <row r="45" spans="10:32" ht="27" customHeight="1">
      <c r="J45" s="35" t="s">
        <v>67</v>
      </c>
      <c r="K45" s="35"/>
      <c r="L45" s="35"/>
      <c r="M45" s="36"/>
      <c r="N45" s="36"/>
      <c r="O45" s="36"/>
      <c r="P45" s="3">
        <v>10</v>
      </c>
      <c r="Q45" s="4" t="s">
        <v>5</v>
      </c>
      <c r="R45" s="5">
        <v>25</v>
      </c>
      <c r="S45" s="3">
        <v>25</v>
      </c>
      <c r="T45" s="4" t="s">
        <v>5</v>
      </c>
      <c r="U45" s="5">
        <v>23</v>
      </c>
      <c r="V45" s="37">
        <f>P45+S45</f>
        <v>35</v>
      </c>
      <c r="W45" s="37"/>
      <c r="X45" s="37">
        <f>R45+U45</f>
        <v>48</v>
      </c>
      <c r="Y45" s="37"/>
      <c r="Z45" s="37">
        <f>SUM(V45-X45)</f>
        <v>-13</v>
      </c>
      <c r="AA45" s="37"/>
      <c r="AB45" s="7">
        <f>IF(P45&gt;R45,1)+IF(S45&gt;U45,1)</f>
        <v>1</v>
      </c>
      <c r="AC45" s="8" t="s">
        <v>5</v>
      </c>
      <c r="AD45" s="9">
        <f>IF(P45&lt;R45,1)+IF(S45&lt;U45,1)</f>
        <v>1</v>
      </c>
      <c r="AE45" s="38" t="s">
        <v>22</v>
      </c>
      <c r="AF45" s="38"/>
    </row>
    <row r="46" spans="10:32" ht="27" customHeight="1">
      <c r="J46" s="40" t="s">
        <v>41</v>
      </c>
      <c r="K46" s="40"/>
      <c r="L46" s="40"/>
      <c r="M46" s="10">
        <f>R45</f>
        <v>25</v>
      </c>
      <c r="N46" s="4" t="s">
        <v>5</v>
      </c>
      <c r="O46" s="11">
        <f>P45</f>
        <v>10</v>
      </c>
      <c r="P46" s="36"/>
      <c r="Q46" s="36"/>
      <c r="R46" s="36"/>
      <c r="S46" s="3">
        <v>25</v>
      </c>
      <c r="T46" s="4" t="s">
        <v>5</v>
      </c>
      <c r="U46" s="5">
        <v>21</v>
      </c>
      <c r="V46" s="37">
        <f>M46+S46</f>
        <v>50</v>
      </c>
      <c r="W46" s="37"/>
      <c r="X46" s="37">
        <f>O46+U46</f>
        <v>31</v>
      </c>
      <c r="Y46" s="37"/>
      <c r="Z46" s="37">
        <f>SUM(V46-X46)</f>
        <v>19</v>
      </c>
      <c r="AA46" s="37"/>
      <c r="AB46" s="7">
        <f>IF(M46&gt;O46,1)+IF(S46&gt;U46,1)</f>
        <v>2</v>
      </c>
      <c r="AC46" s="8" t="s">
        <v>5</v>
      </c>
      <c r="AD46" s="9">
        <f>IF(M46&lt;O46,1)+IF(S46&lt;U46,1)</f>
        <v>0</v>
      </c>
      <c r="AE46" s="38" t="s">
        <v>16</v>
      </c>
      <c r="AF46" s="38"/>
    </row>
    <row r="47" spans="10:32" ht="27" customHeight="1">
      <c r="J47" s="35" t="s">
        <v>68</v>
      </c>
      <c r="K47" s="35"/>
      <c r="L47" s="35"/>
      <c r="M47" s="10">
        <f>U45</f>
        <v>23</v>
      </c>
      <c r="N47" s="4" t="s">
        <v>5</v>
      </c>
      <c r="O47" s="11">
        <f>S45</f>
        <v>25</v>
      </c>
      <c r="P47" s="10">
        <f>U46</f>
        <v>21</v>
      </c>
      <c r="Q47" s="4" t="s">
        <v>5</v>
      </c>
      <c r="R47" s="11">
        <f>S46</f>
        <v>25</v>
      </c>
      <c r="S47" s="36"/>
      <c r="T47" s="36"/>
      <c r="U47" s="36"/>
      <c r="V47" s="37">
        <f>M47+P47</f>
        <v>44</v>
      </c>
      <c r="W47" s="37"/>
      <c r="X47" s="37">
        <f>O47+R47</f>
        <v>50</v>
      </c>
      <c r="Y47" s="37"/>
      <c r="Z47" s="37">
        <f>SUM(V47-X47)</f>
        <v>-6</v>
      </c>
      <c r="AA47" s="37"/>
      <c r="AB47" s="7">
        <f>IF(M47&gt;O47,1)+IF(P47&gt;R47,1)</f>
        <v>0</v>
      </c>
      <c r="AC47" s="8" t="s">
        <v>5</v>
      </c>
      <c r="AD47" s="9">
        <f>IF(M47&lt;O47,1)+IF(P47&lt;R47,1)</f>
        <v>2</v>
      </c>
      <c r="AE47" s="38" t="s">
        <v>19</v>
      </c>
      <c r="AF47" s="38"/>
    </row>
    <row r="48" ht="8.25" customHeight="1"/>
    <row r="49" ht="9.75" customHeight="1"/>
    <row r="50" ht="10.5" customHeight="1"/>
    <row r="51" ht="27" customHeight="1"/>
    <row r="52" ht="27" customHeight="1"/>
  </sheetData>
  <sheetProtection sheet="1" objects="1" scenarios="1"/>
  <mergeCells count="197">
    <mergeCell ref="Z47:AA47"/>
    <mergeCell ref="AE47:AF47"/>
    <mergeCell ref="J46:L46"/>
    <mergeCell ref="P46:R46"/>
    <mergeCell ref="J47:L47"/>
    <mergeCell ref="S47:U47"/>
    <mergeCell ref="V47:W47"/>
    <mergeCell ref="X47:Y47"/>
    <mergeCell ref="V46:W46"/>
    <mergeCell ref="X46:Y46"/>
    <mergeCell ref="AB44:AD44"/>
    <mergeCell ref="AE44:AF44"/>
    <mergeCell ref="Z45:AA45"/>
    <mergeCell ref="AE45:AF45"/>
    <mergeCell ref="Z46:AA46"/>
    <mergeCell ref="AE46:AF46"/>
    <mergeCell ref="J45:L45"/>
    <mergeCell ref="M45:O45"/>
    <mergeCell ref="V45:W45"/>
    <mergeCell ref="X45:Y45"/>
    <mergeCell ref="S44:U44"/>
    <mergeCell ref="V44:W44"/>
    <mergeCell ref="X44:Y44"/>
    <mergeCell ref="Z44:AA44"/>
    <mergeCell ref="B44:H44"/>
    <mergeCell ref="J44:L44"/>
    <mergeCell ref="M44:O44"/>
    <mergeCell ref="P44:R44"/>
    <mergeCell ref="X42:Y42"/>
    <mergeCell ref="Z42:AA42"/>
    <mergeCell ref="AE42:AF42"/>
    <mergeCell ref="B43:H43"/>
    <mergeCell ref="B42:H42"/>
    <mergeCell ref="J42:L42"/>
    <mergeCell ref="S42:U42"/>
    <mergeCell ref="V42:W42"/>
    <mergeCell ref="X40:Y40"/>
    <mergeCell ref="Z40:AA40"/>
    <mergeCell ref="AE40:AF40"/>
    <mergeCell ref="B41:H41"/>
    <mergeCell ref="J41:L41"/>
    <mergeCell ref="P41:R41"/>
    <mergeCell ref="V41:W41"/>
    <mergeCell ref="X41:Y41"/>
    <mergeCell ref="Z41:AA41"/>
    <mergeCell ref="AE41:AF41"/>
    <mergeCell ref="B40:H40"/>
    <mergeCell ref="J40:L40"/>
    <mergeCell ref="M40:O40"/>
    <mergeCell ref="V40:W40"/>
    <mergeCell ref="X39:Y39"/>
    <mergeCell ref="Z39:AA39"/>
    <mergeCell ref="AB39:AD39"/>
    <mergeCell ref="AE39:AF39"/>
    <mergeCell ref="M39:O39"/>
    <mergeCell ref="P39:R39"/>
    <mergeCell ref="S39:U39"/>
    <mergeCell ref="V39:W39"/>
    <mergeCell ref="B38:H38"/>
    <mergeCell ref="J38:L38"/>
    <mergeCell ref="B39:H39"/>
    <mergeCell ref="J39:L39"/>
    <mergeCell ref="A37:H37"/>
    <mergeCell ref="J37:L37"/>
    <mergeCell ref="M37:Q37"/>
    <mergeCell ref="U37:Y37"/>
    <mergeCell ref="Z32:AA32"/>
    <mergeCell ref="AE32:AF32"/>
    <mergeCell ref="J31:L31"/>
    <mergeCell ref="P31:R31"/>
    <mergeCell ref="J32:L32"/>
    <mergeCell ref="S32:U32"/>
    <mergeCell ref="V32:W32"/>
    <mergeCell ref="X32:Y32"/>
    <mergeCell ref="V31:W31"/>
    <mergeCell ref="X31:Y31"/>
    <mergeCell ref="AB29:AD29"/>
    <mergeCell ref="AE29:AF29"/>
    <mergeCell ref="Z30:AA30"/>
    <mergeCell ref="AE30:AF30"/>
    <mergeCell ref="Z31:AA31"/>
    <mergeCell ref="AE31:AF31"/>
    <mergeCell ref="J30:L30"/>
    <mergeCell ref="M30:O30"/>
    <mergeCell ref="V30:W30"/>
    <mergeCell ref="X30:Y30"/>
    <mergeCell ref="S29:U29"/>
    <mergeCell ref="V29:W29"/>
    <mergeCell ref="X29:Y29"/>
    <mergeCell ref="Z29:AA29"/>
    <mergeCell ref="B29:H29"/>
    <mergeCell ref="J29:L29"/>
    <mergeCell ref="M29:O29"/>
    <mergeCell ref="P29:R29"/>
    <mergeCell ref="X27:Y27"/>
    <mergeCell ref="Z27:AA27"/>
    <mergeCell ref="AE27:AF27"/>
    <mergeCell ref="B28:H28"/>
    <mergeCell ref="B27:H27"/>
    <mergeCell ref="J27:L27"/>
    <mergeCell ref="S27:U27"/>
    <mergeCell ref="V27:W27"/>
    <mergeCell ref="X25:Y25"/>
    <mergeCell ref="Z25:AA25"/>
    <mergeCell ref="AE25:AF25"/>
    <mergeCell ref="B26:H26"/>
    <mergeCell ref="J26:L26"/>
    <mergeCell ref="P26:R26"/>
    <mergeCell ref="V26:W26"/>
    <mergeCell ref="X26:Y26"/>
    <mergeCell ref="Z26:AA26"/>
    <mergeCell ref="AE26:AF26"/>
    <mergeCell ref="B25:H25"/>
    <mergeCell ref="J25:L25"/>
    <mergeCell ref="M25:O25"/>
    <mergeCell ref="V25:W25"/>
    <mergeCell ref="X24:Y24"/>
    <mergeCell ref="Z24:AA24"/>
    <mergeCell ref="AB24:AD24"/>
    <mergeCell ref="AE24:AF24"/>
    <mergeCell ref="M24:O24"/>
    <mergeCell ref="P24:R24"/>
    <mergeCell ref="S24:U24"/>
    <mergeCell ref="V24:W24"/>
    <mergeCell ref="B23:H23"/>
    <mergeCell ref="J23:L23"/>
    <mergeCell ref="B24:H24"/>
    <mergeCell ref="J24:L24"/>
    <mergeCell ref="A22:H22"/>
    <mergeCell ref="J22:L22"/>
    <mergeCell ref="M22:Q22"/>
    <mergeCell ref="U22:Y22"/>
    <mergeCell ref="AE16:AF16"/>
    <mergeCell ref="J17:L17"/>
    <mergeCell ref="S17:U17"/>
    <mergeCell ref="V17:W17"/>
    <mergeCell ref="X17:Y17"/>
    <mergeCell ref="Z17:AA17"/>
    <mergeCell ref="AE17:AF17"/>
    <mergeCell ref="J16:L16"/>
    <mergeCell ref="P16:R16"/>
    <mergeCell ref="V16:W16"/>
    <mergeCell ref="X16:Y16"/>
    <mergeCell ref="Z14:AA14"/>
    <mergeCell ref="AB14:AD14"/>
    <mergeCell ref="X14:Y14"/>
    <mergeCell ref="Z16:AA16"/>
    <mergeCell ref="AE14:AF14"/>
    <mergeCell ref="J15:L15"/>
    <mergeCell ref="M15:O15"/>
    <mergeCell ref="V15:W15"/>
    <mergeCell ref="X15:Y15"/>
    <mergeCell ref="Z15:AA15"/>
    <mergeCell ref="AE15:AF15"/>
    <mergeCell ref="P14:R14"/>
    <mergeCell ref="S14:U14"/>
    <mergeCell ref="V14:W14"/>
    <mergeCell ref="B13:H13"/>
    <mergeCell ref="B14:H14"/>
    <mergeCell ref="J14:L14"/>
    <mergeCell ref="M14:O14"/>
    <mergeCell ref="X11:Y11"/>
    <mergeCell ref="Z11:AA11"/>
    <mergeCell ref="AE11:AF11"/>
    <mergeCell ref="B12:H12"/>
    <mergeCell ref="J12:L12"/>
    <mergeCell ref="S12:U12"/>
    <mergeCell ref="V12:W12"/>
    <mergeCell ref="X12:Y12"/>
    <mergeCell ref="Z12:AA12"/>
    <mergeCell ref="AE12:AF12"/>
    <mergeCell ref="B11:H11"/>
    <mergeCell ref="J11:L11"/>
    <mergeCell ref="P11:R11"/>
    <mergeCell ref="V11:W11"/>
    <mergeCell ref="Z9:AA9"/>
    <mergeCell ref="AB9:AD9"/>
    <mergeCell ref="AE9:AF9"/>
    <mergeCell ref="B10:H10"/>
    <mergeCell ref="J10:L10"/>
    <mergeCell ref="M10:O10"/>
    <mergeCell ref="V10:W10"/>
    <mergeCell ref="X10:Y10"/>
    <mergeCell ref="Z10:AA10"/>
    <mergeCell ref="AE10:AF10"/>
    <mergeCell ref="P9:R9"/>
    <mergeCell ref="S9:U9"/>
    <mergeCell ref="V9:W9"/>
    <mergeCell ref="X9:Y9"/>
    <mergeCell ref="B8:H8"/>
    <mergeCell ref="B9:H9"/>
    <mergeCell ref="J9:L9"/>
    <mergeCell ref="M9:O9"/>
    <mergeCell ref="A7:H7"/>
    <mergeCell ref="J7:L7"/>
    <mergeCell ref="M7:Q7"/>
    <mergeCell ref="U7:Y7"/>
  </mergeCells>
  <printOptions/>
  <pageMargins left="0.7479166666666667" right="0.2902777777777778" top="0.40972222222222227" bottom="0.3201388888888889" header="0.5118055555555556" footer="0.5118055555555556"/>
  <pageSetup horizontalDpi="300" verticalDpi="3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9"/>
  <sheetViews>
    <sheetView showGridLines="0" showRowColHeaders="0" view="pageBreakPreview" zoomScaleSheetLayoutView="100" workbookViewId="0" topLeftCell="A10">
      <selection activeCell="A10" sqref="A10"/>
    </sheetView>
  </sheetViews>
  <sheetFormatPr defaultColWidth="9.00390625" defaultRowHeight="13.5"/>
  <cols>
    <col min="1" max="2" width="3.625" style="0" customWidth="1"/>
    <col min="3" max="3" width="3.75390625" style="0" customWidth="1"/>
    <col min="4" max="27" width="3.625" style="0" customWidth="1"/>
    <col min="28" max="28" width="3.125" style="0" customWidth="1"/>
    <col min="29" max="29" width="1.625" style="0" customWidth="1"/>
    <col min="30" max="30" width="3.125" style="0" customWidth="1"/>
    <col min="31" max="16384" width="3.625" style="0" customWidth="1"/>
  </cols>
  <sheetData>
    <row r="1" ht="13.5">
      <c r="K1" s="16" t="s">
        <v>48</v>
      </c>
    </row>
    <row r="3" spans="1:32" ht="27" customHeight="1">
      <c r="A3" s="30"/>
      <c r="B3" s="30"/>
      <c r="C3" s="30"/>
      <c r="D3" s="43" t="str">
        <f>A4</f>
        <v>PETIT☆
TOMATO</v>
      </c>
      <c r="E3" s="43"/>
      <c r="F3" s="43"/>
      <c r="G3" s="43" t="str">
        <f>A5</f>
        <v>United Souls</v>
      </c>
      <c r="H3" s="43"/>
      <c r="I3" s="43"/>
      <c r="J3" s="43" t="str">
        <f>A6</f>
        <v>NID</v>
      </c>
      <c r="K3" s="43"/>
      <c r="L3" s="43"/>
      <c r="M3" s="43" t="str">
        <f>A7</f>
        <v>遊球会</v>
      </c>
      <c r="N3" s="43"/>
      <c r="O3" s="43"/>
      <c r="P3" s="43" t="str">
        <f>A8</f>
        <v>OFC</v>
      </c>
      <c r="Q3" s="43"/>
      <c r="R3" s="43"/>
      <c r="S3" s="43" t="str">
        <f>A9</f>
        <v>D.Spikers</v>
      </c>
      <c r="T3" s="43"/>
      <c r="U3" s="43"/>
      <c r="V3" s="30" t="s">
        <v>10</v>
      </c>
      <c r="W3" s="30"/>
      <c r="X3" s="30" t="s">
        <v>11</v>
      </c>
      <c r="Y3" s="30"/>
      <c r="Z3" s="30" t="s">
        <v>12</v>
      </c>
      <c r="AA3" s="30"/>
      <c r="AB3" s="30" t="s">
        <v>13</v>
      </c>
      <c r="AC3" s="30"/>
      <c r="AD3" s="30"/>
      <c r="AE3" s="30" t="s">
        <v>3</v>
      </c>
      <c r="AF3" s="30"/>
    </row>
    <row r="4" spans="1:32" ht="27" customHeight="1">
      <c r="A4" s="44" t="s">
        <v>15</v>
      </c>
      <c r="B4" s="44"/>
      <c r="C4" s="44"/>
      <c r="D4" s="36"/>
      <c r="E4" s="36"/>
      <c r="F4" s="36"/>
      <c r="G4" s="17">
        <v>25</v>
      </c>
      <c r="H4" s="4" t="s">
        <v>5</v>
      </c>
      <c r="I4" s="17">
        <v>12</v>
      </c>
      <c r="J4" s="3">
        <v>25</v>
      </c>
      <c r="K4" s="4" t="s">
        <v>5</v>
      </c>
      <c r="L4" s="5">
        <v>16</v>
      </c>
      <c r="M4" s="18">
        <v>25</v>
      </c>
      <c r="N4" s="4" t="s">
        <v>5</v>
      </c>
      <c r="O4" s="5">
        <v>23</v>
      </c>
      <c r="P4" s="19">
        <v>25</v>
      </c>
      <c r="Q4" s="4" t="s">
        <v>5</v>
      </c>
      <c r="R4" s="20">
        <v>12</v>
      </c>
      <c r="S4" s="45"/>
      <c r="T4" s="45"/>
      <c r="U4" s="45"/>
      <c r="V4" s="37">
        <f>SUM(G4+J4+M4+P4)</f>
        <v>100</v>
      </c>
      <c r="W4" s="37"/>
      <c r="X4" s="37">
        <f>SUM(I4+L4+O4+R4)</f>
        <v>63</v>
      </c>
      <c r="Y4" s="37"/>
      <c r="Z4" s="37">
        <f aca="true" t="shared" si="0" ref="Z4:Z9">SUM(V4-X4)</f>
        <v>37</v>
      </c>
      <c r="AA4" s="37"/>
      <c r="AB4" s="7">
        <f>IF(G4&gt;I4,1)+IF(J4&gt;L4,1)+IF(M4&gt;O4,1)+IF(P4&gt;R4,1)</f>
        <v>4</v>
      </c>
      <c r="AC4" s="21" t="s">
        <v>5</v>
      </c>
      <c r="AD4" s="9">
        <f>IF(G4&lt;I4,1)+IF(J4&lt;L4,1)+IF(M4&lt;O4,1)+IF(P4&lt;R4,1)</f>
        <v>0</v>
      </c>
      <c r="AE4" s="38" t="s">
        <v>16</v>
      </c>
      <c r="AF4" s="38"/>
    </row>
    <row r="5" spans="1:32" ht="27" customHeight="1">
      <c r="A5" s="44" t="s">
        <v>37</v>
      </c>
      <c r="B5" s="44"/>
      <c r="C5" s="44"/>
      <c r="D5" s="10">
        <f>I4</f>
        <v>12</v>
      </c>
      <c r="E5" s="4" t="s">
        <v>5</v>
      </c>
      <c r="F5" s="11">
        <f>G4</f>
        <v>25</v>
      </c>
      <c r="G5" s="36"/>
      <c r="H5" s="36"/>
      <c r="I5" s="36"/>
      <c r="J5" s="22">
        <v>26</v>
      </c>
      <c r="K5" s="4" t="s">
        <v>5</v>
      </c>
      <c r="L5" s="23">
        <v>24</v>
      </c>
      <c r="M5" s="24">
        <v>23</v>
      </c>
      <c r="N5" s="4" t="s">
        <v>5</v>
      </c>
      <c r="O5" s="24">
        <v>25</v>
      </c>
      <c r="P5" s="45"/>
      <c r="Q5" s="45"/>
      <c r="R5" s="45"/>
      <c r="S5" s="22">
        <v>25</v>
      </c>
      <c r="T5" s="4" t="s">
        <v>5</v>
      </c>
      <c r="U5" s="23">
        <v>0</v>
      </c>
      <c r="V5" s="37">
        <f>SUM(D5+J5+M5+S5)</f>
        <v>86</v>
      </c>
      <c r="W5" s="37"/>
      <c r="X5" s="37">
        <f>SUM(F5+L5+O5+U5)</f>
        <v>74</v>
      </c>
      <c r="Y5" s="37"/>
      <c r="Z5" s="37">
        <f t="shared" si="0"/>
        <v>12</v>
      </c>
      <c r="AA5" s="37"/>
      <c r="AB5" s="7">
        <f>IF(D5&gt;F5,1)+IF(J5&gt;L5,1)+IF(M5&gt;O5,1)+IF(S5&gt;U5,1)</f>
        <v>2</v>
      </c>
      <c r="AC5" s="21" t="s">
        <v>5</v>
      </c>
      <c r="AD5" s="9">
        <f>IF(D5&lt;F5,1)+IF(J5&lt;L5,1)+IF(M5&lt;O5,1)+IF(S5&lt;U5,1)</f>
        <v>2</v>
      </c>
      <c r="AE5" s="38" t="s">
        <v>49</v>
      </c>
      <c r="AF5" s="38"/>
    </row>
    <row r="6" spans="1:32" ht="27" customHeight="1">
      <c r="A6" s="44" t="s">
        <v>33</v>
      </c>
      <c r="B6" s="44"/>
      <c r="C6" s="44"/>
      <c r="D6" s="10">
        <f>L4</f>
        <v>16</v>
      </c>
      <c r="E6" s="4" t="s">
        <v>5</v>
      </c>
      <c r="F6" s="11">
        <f>J4</f>
        <v>25</v>
      </c>
      <c r="G6" s="12">
        <f>L5</f>
        <v>24</v>
      </c>
      <c r="H6" s="4" t="s">
        <v>5</v>
      </c>
      <c r="I6" s="12">
        <f>J5</f>
        <v>26</v>
      </c>
      <c r="J6" s="36"/>
      <c r="K6" s="36"/>
      <c r="L6" s="36"/>
      <c r="M6" s="45"/>
      <c r="N6" s="45"/>
      <c r="O6" s="45"/>
      <c r="P6" s="22">
        <v>25</v>
      </c>
      <c r="Q6" s="4" t="s">
        <v>5</v>
      </c>
      <c r="R6" s="23">
        <v>19</v>
      </c>
      <c r="S6" s="3">
        <v>25</v>
      </c>
      <c r="T6" s="4" t="s">
        <v>5</v>
      </c>
      <c r="U6" s="5">
        <v>0</v>
      </c>
      <c r="V6" s="37">
        <f>SUM(D6+G6+P6+S6)</f>
        <v>90</v>
      </c>
      <c r="W6" s="37"/>
      <c r="X6" s="37">
        <f>SUM(F6+I6+R6+U6)</f>
        <v>70</v>
      </c>
      <c r="Y6" s="37"/>
      <c r="Z6" s="37">
        <f t="shared" si="0"/>
        <v>20</v>
      </c>
      <c r="AA6" s="37"/>
      <c r="AB6" s="7">
        <f>IF(D6&gt;F6,1)+IF(G6&gt;I6,1)+IF(P6&gt;R6,1)+IF(S6&gt;U6,1)</f>
        <v>2</v>
      </c>
      <c r="AC6" s="21" t="s">
        <v>5</v>
      </c>
      <c r="AD6" s="9">
        <f>IF(D6&lt;F6,1)+IF(G6&lt;I6,1)+IF(P6&lt;R6,1)+IF(S6&lt;U6,1)</f>
        <v>2</v>
      </c>
      <c r="AE6" s="38" t="s">
        <v>19</v>
      </c>
      <c r="AF6" s="38"/>
    </row>
    <row r="7" spans="1:32" ht="27" customHeight="1">
      <c r="A7" s="44" t="s">
        <v>27</v>
      </c>
      <c r="B7" s="44"/>
      <c r="C7" s="44"/>
      <c r="D7" s="10">
        <f>O4</f>
        <v>23</v>
      </c>
      <c r="E7" s="4" t="s">
        <v>5</v>
      </c>
      <c r="F7" s="11">
        <f>M4</f>
        <v>25</v>
      </c>
      <c r="G7" s="10">
        <f>O5</f>
        <v>25</v>
      </c>
      <c r="H7" s="4" t="s">
        <v>5</v>
      </c>
      <c r="I7" s="11">
        <f>M5</f>
        <v>23</v>
      </c>
      <c r="J7" s="45"/>
      <c r="K7" s="45"/>
      <c r="L7" s="45"/>
      <c r="M7" s="36"/>
      <c r="N7" s="36"/>
      <c r="O7" s="36"/>
      <c r="P7" s="3">
        <v>25</v>
      </c>
      <c r="Q7" s="4" t="s">
        <v>5</v>
      </c>
      <c r="R7" s="5">
        <v>11</v>
      </c>
      <c r="S7" s="3">
        <v>25</v>
      </c>
      <c r="T7" s="4" t="s">
        <v>5</v>
      </c>
      <c r="U7" s="5">
        <v>16</v>
      </c>
      <c r="V7" s="37">
        <f>SUM(D7+G7+P7+S7)</f>
        <v>98</v>
      </c>
      <c r="W7" s="37"/>
      <c r="X7" s="37">
        <f>SUM(F7+I7+R7+U7)</f>
        <v>75</v>
      </c>
      <c r="Y7" s="37"/>
      <c r="Z7" s="37">
        <f t="shared" si="0"/>
        <v>23</v>
      </c>
      <c r="AA7" s="37"/>
      <c r="AB7" s="7">
        <f>IF(D7&gt;F7,1)+IF(G7&gt;I7,1)+IF(P7&gt;R7,1)+IF(S7&gt;U7,1)</f>
        <v>3</v>
      </c>
      <c r="AC7" s="21" t="s">
        <v>5</v>
      </c>
      <c r="AD7" s="9">
        <f>IF(D7&lt;F7,1)+IF(G7&lt;I7,1)+IF(P7&lt;R7,1)+IF(S7&lt;U7,1)</f>
        <v>1</v>
      </c>
      <c r="AE7" s="38" t="s">
        <v>22</v>
      </c>
      <c r="AF7" s="38"/>
    </row>
    <row r="8" spans="1:32" ht="27" customHeight="1">
      <c r="A8" s="46" t="s">
        <v>43</v>
      </c>
      <c r="B8" s="46"/>
      <c r="C8" s="46"/>
      <c r="D8" s="10">
        <f>R4</f>
        <v>12</v>
      </c>
      <c r="E8" s="4" t="s">
        <v>5</v>
      </c>
      <c r="F8" s="11">
        <f>P4</f>
        <v>25</v>
      </c>
      <c r="G8" s="45"/>
      <c r="H8" s="45"/>
      <c r="I8" s="45"/>
      <c r="J8" s="25">
        <f>R6</f>
        <v>19</v>
      </c>
      <c r="K8" s="4" t="s">
        <v>5</v>
      </c>
      <c r="L8" s="26">
        <f>P6</f>
        <v>25</v>
      </c>
      <c r="M8" s="12">
        <f>R7</f>
        <v>11</v>
      </c>
      <c r="N8" s="4" t="s">
        <v>5</v>
      </c>
      <c r="O8" s="12">
        <f>P7</f>
        <v>25</v>
      </c>
      <c r="P8" s="36"/>
      <c r="Q8" s="36"/>
      <c r="R8" s="36"/>
      <c r="S8" s="22">
        <v>25</v>
      </c>
      <c r="T8" s="4" t="s">
        <v>5</v>
      </c>
      <c r="U8" s="23">
        <v>17</v>
      </c>
      <c r="V8" s="37">
        <f>SUM(D8+J8+M8+S8)</f>
        <v>67</v>
      </c>
      <c r="W8" s="37"/>
      <c r="X8" s="37">
        <f>SUM(F8+L8+O8+U8)</f>
        <v>92</v>
      </c>
      <c r="Y8" s="37"/>
      <c r="Z8" s="37">
        <f t="shared" si="0"/>
        <v>-25</v>
      </c>
      <c r="AA8" s="37"/>
      <c r="AB8" s="7">
        <f>IF(D8&gt;F8,1)+IF(J8&gt;L8,1)+IF(M8&gt;O8,1)+IF(S8&gt;U8,1)</f>
        <v>1</v>
      </c>
      <c r="AC8" s="21" t="s">
        <v>5</v>
      </c>
      <c r="AD8" s="9">
        <f>IF(D8&lt;F8,1)+IF(J8&lt;L8,1)+IF(M8&lt;O8,1)+IF(S8&lt;U8,1)</f>
        <v>3</v>
      </c>
      <c r="AE8" s="38" t="s">
        <v>50</v>
      </c>
      <c r="AF8" s="38"/>
    </row>
    <row r="9" spans="1:32" ht="27" customHeight="1">
      <c r="A9" s="44" t="s">
        <v>46</v>
      </c>
      <c r="B9" s="44"/>
      <c r="C9" s="44"/>
      <c r="D9" s="45"/>
      <c r="E9" s="45"/>
      <c r="F9" s="45"/>
      <c r="G9" s="27">
        <f>U5</f>
        <v>0</v>
      </c>
      <c r="H9" s="4" t="s">
        <v>5</v>
      </c>
      <c r="I9" s="27">
        <f>S5</f>
        <v>25</v>
      </c>
      <c r="J9" s="10">
        <f>U6</f>
        <v>0</v>
      </c>
      <c r="K9" s="4" t="s">
        <v>5</v>
      </c>
      <c r="L9" s="11">
        <f>S6</f>
        <v>25</v>
      </c>
      <c r="M9" s="4">
        <f>U7</f>
        <v>16</v>
      </c>
      <c r="N9" s="4" t="s">
        <v>5</v>
      </c>
      <c r="O9" s="11">
        <f>S7</f>
        <v>25</v>
      </c>
      <c r="P9" s="28">
        <f>U8</f>
        <v>17</v>
      </c>
      <c r="Q9" s="4" t="s">
        <v>5</v>
      </c>
      <c r="R9" s="29">
        <f>S8</f>
        <v>25</v>
      </c>
      <c r="S9" s="36"/>
      <c r="T9" s="36"/>
      <c r="U9" s="36"/>
      <c r="V9" s="37">
        <f>SUM(G9+J9+M9+P9)</f>
        <v>33</v>
      </c>
      <c r="W9" s="37"/>
      <c r="X9" s="37">
        <f>SUM(I9+L9+O9+R9)</f>
        <v>100</v>
      </c>
      <c r="Y9" s="37"/>
      <c r="Z9" s="37">
        <f t="shared" si="0"/>
        <v>-67</v>
      </c>
      <c r="AA9" s="37"/>
      <c r="AB9" s="7">
        <f>IF(G9&gt;I9,1)+IF(J9&gt;L9,1)+IF(M9&gt;O9,1)+IF(P9&gt;R9,1)</f>
        <v>0</v>
      </c>
      <c r="AC9" s="21" t="s">
        <v>5</v>
      </c>
      <c r="AD9" s="9">
        <f>IF(G9&lt;I9,1)+IF(J9&lt;L9,1)+IF(M9&lt;O9,1)+IF(P9&lt;R9,1)</f>
        <v>4</v>
      </c>
      <c r="AE9" s="38" t="s">
        <v>51</v>
      </c>
      <c r="AF9" s="38"/>
    </row>
    <row r="10" ht="10.5" customHeight="1"/>
    <row r="11" ht="13.5" customHeight="1">
      <c r="K11" s="16" t="s">
        <v>52</v>
      </c>
    </row>
    <row r="12" ht="13.5" customHeight="1"/>
    <row r="13" spans="1:32" ht="27" customHeight="1">
      <c r="A13" s="30"/>
      <c r="B13" s="30"/>
      <c r="C13" s="30"/>
      <c r="D13" s="43" t="str">
        <f>A14</f>
        <v>東陵東京</v>
      </c>
      <c r="E13" s="43"/>
      <c r="F13" s="43"/>
      <c r="G13" s="43" t="str">
        <f>A15</f>
        <v>虹</v>
      </c>
      <c r="H13" s="43"/>
      <c r="I13" s="43"/>
      <c r="J13" s="43" t="str">
        <f>A16</f>
        <v>PLAINS</v>
      </c>
      <c r="K13" s="43"/>
      <c r="L13" s="43"/>
      <c r="M13" s="43" t="str">
        <f>A17</f>
        <v>Dai1-3kyo</v>
      </c>
      <c r="N13" s="43"/>
      <c r="O13" s="43"/>
      <c r="P13" s="43" t="str">
        <f>A18</f>
        <v>BIRTH</v>
      </c>
      <c r="Q13" s="43"/>
      <c r="R13" s="43"/>
      <c r="S13" s="43" t="str">
        <f>A19</f>
        <v>LOOSE</v>
      </c>
      <c r="T13" s="43"/>
      <c r="U13" s="43"/>
      <c r="V13" s="30" t="s">
        <v>10</v>
      </c>
      <c r="W13" s="30"/>
      <c r="X13" s="30" t="s">
        <v>11</v>
      </c>
      <c r="Y13" s="30"/>
      <c r="Z13" s="30" t="s">
        <v>12</v>
      </c>
      <c r="AA13" s="30"/>
      <c r="AB13" s="30" t="s">
        <v>13</v>
      </c>
      <c r="AC13" s="30"/>
      <c r="AD13" s="30"/>
      <c r="AE13" s="30" t="s">
        <v>3</v>
      </c>
      <c r="AF13" s="30"/>
    </row>
    <row r="14" spans="1:32" ht="27" customHeight="1">
      <c r="A14" s="44" t="s">
        <v>18</v>
      </c>
      <c r="B14" s="44"/>
      <c r="C14" s="44"/>
      <c r="D14" s="36"/>
      <c r="E14" s="36"/>
      <c r="F14" s="36"/>
      <c r="G14" s="17">
        <v>23</v>
      </c>
      <c r="H14" s="4" t="s">
        <v>5</v>
      </c>
      <c r="I14" s="17">
        <v>25</v>
      </c>
      <c r="J14" s="3">
        <v>25</v>
      </c>
      <c r="K14" s="4" t="s">
        <v>5</v>
      </c>
      <c r="L14" s="5">
        <v>19</v>
      </c>
      <c r="M14" s="18">
        <v>22</v>
      </c>
      <c r="N14" s="4" t="s">
        <v>5</v>
      </c>
      <c r="O14" s="5">
        <v>25</v>
      </c>
      <c r="P14" s="19">
        <v>25</v>
      </c>
      <c r="Q14" s="4" t="s">
        <v>5</v>
      </c>
      <c r="R14" s="20">
        <v>13</v>
      </c>
      <c r="S14" s="45"/>
      <c r="T14" s="45"/>
      <c r="U14" s="45"/>
      <c r="V14" s="37">
        <f>SUM(G14+J14+M14+P14)</f>
        <v>95</v>
      </c>
      <c r="W14" s="37"/>
      <c r="X14" s="37">
        <f>SUM(I14+L14+O14+R14)</f>
        <v>82</v>
      </c>
      <c r="Y14" s="37"/>
      <c r="Z14" s="37">
        <f aca="true" t="shared" si="1" ref="Z14:Z19">SUM(V14-X14)</f>
        <v>13</v>
      </c>
      <c r="AA14" s="37"/>
      <c r="AB14" s="7">
        <f>IF(G14&gt;I14,1)+IF(J14&gt;L14,1)+IF(M14&gt;O14,1)+IF(P14&gt;R14,1)</f>
        <v>2</v>
      </c>
      <c r="AC14" s="21" t="s">
        <v>5</v>
      </c>
      <c r="AD14" s="9">
        <f>IF(G14&lt;I14,1)+IF(J14&lt;L14,1)+IF(M14&lt;O14,1)+IF(P14&lt;R14,1)</f>
        <v>2</v>
      </c>
      <c r="AE14" s="38" t="s">
        <v>22</v>
      </c>
      <c r="AF14" s="38"/>
    </row>
    <row r="15" spans="1:32" ht="27" customHeight="1">
      <c r="A15" s="44" t="s">
        <v>41</v>
      </c>
      <c r="B15" s="44"/>
      <c r="C15" s="44"/>
      <c r="D15" s="10">
        <f>I14</f>
        <v>25</v>
      </c>
      <c r="E15" s="4" t="s">
        <v>5</v>
      </c>
      <c r="F15" s="11">
        <f>G14</f>
        <v>23</v>
      </c>
      <c r="G15" s="36"/>
      <c r="H15" s="36"/>
      <c r="I15" s="36"/>
      <c r="J15" s="22">
        <v>25</v>
      </c>
      <c r="K15" s="4" t="s">
        <v>5</v>
      </c>
      <c r="L15" s="23">
        <v>22</v>
      </c>
      <c r="M15" s="24">
        <v>19</v>
      </c>
      <c r="N15" s="4" t="s">
        <v>5</v>
      </c>
      <c r="O15" s="24">
        <v>25</v>
      </c>
      <c r="P15" s="45"/>
      <c r="Q15" s="45"/>
      <c r="R15" s="45"/>
      <c r="S15" s="22">
        <v>14</v>
      </c>
      <c r="T15" s="4" t="s">
        <v>5</v>
      </c>
      <c r="U15" s="23">
        <v>25</v>
      </c>
      <c r="V15" s="37">
        <f>SUM(D15+J15+M15+S15)</f>
        <v>83</v>
      </c>
      <c r="W15" s="37"/>
      <c r="X15" s="37">
        <f>SUM(F15+L15+O15+U15)</f>
        <v>95</v>
      </c>
      <c r="Y15" s="37"/>
      <c r="Z15" s="37">
        <f t="shared" si="1"/>
        <v>-12</v>
      </c>
      <c r="AA15" s="37"/>
      <c r="AB15" s="7">
        <f>IF(D15&gt;F15,1)+IF(J15&gt;L15,1)+IF(M15&gt;O15,1)+IF(S15&gt;U15,1)</f>
        <v>2</v>
      </c>
      <c r="AC15" s="21" t="s">
        <v>5</v>
      </c>
      <c r="AD15" s="9">
        <f>IF(D15&lt;F15,1)+IF(J15&lt;L15,1)+IF(M15&lt;O15,1)+IF(S15&lt;U15,1)</f>
        <v>2</v>
      </c>
      <c r="AE15" s="38" t="s">
        <v>50</v>
      </c>
      <c r="AF15" s="38"/>
    </row>
    <row r="16" spans="1:32" ht="27" customHeight="1">
      <c r="A16" s="44" t="s">
        <v>40</v>
      </c>
      <c r="B16" s="44"/>
      <c r="C16" s="44"/>
      <c r="D16" s="10">
        <f>L14</f>
        <v>19</v>
      </c>
      <c r="E16" s="4" t="s">
        <v>5</v>
      </c>
      <c r="F16" s="11">
        <f>J14</f>
        <v>25</v>
      </c>
      <c r="G16" s="12">
        <f>L15</f>
        <v>22</v>
      </c>
      <c r="H16" s="4" t="s">
        <v>5</v>
      </c>
      <c r="I16" s="12">
        <f>J15</f>
        <v>25</v>
      </c>
      <c r="J16" s="36"/>
      <c r="K16" s="36"/>
      <c r="L16" s="36"/>
      <c r="M16" s="45"/>
      <c r="N16" s="45"/>
      <c r="O16" s="45"/>
      <c r="P16" s="22">
        <v>25</v>
      </c>
      <c r="Q16" s="4" t="s">
        <v>5</v>
      </c>
      <c r="R16" s="23">
        <v>22</v>
      </c>
      <c r="S16" s="3">
        <v>21</v>
      </c>
      <c r="T16" s="4" t="s">
        <v>5</v>
      </c>
      <c r="U16" s="5">
        <v>25</v>
      </c>
      <c r="V16" s="37">
        <f>SUM(D16+G16+P16+S16)</f>
        <v>87</v>
      </c>
      <c r="W16" s="37"/>
      <c r="X16" s="37">
        <f>SUM(F16+I16+R16+U16)</f>
        <v>97</v>
      </c>
      <c r="Y16" s="37"/>
      <c r="Z16" s="37">
        <f t="shared" si="1"/>
        <v>-10</v>
      </c>
      <c r="AA16" s="37"/>
      <c r="AB16" s="7">
        <f>IF(D16&gt;F16,1)+IF(G16&gt;I16,1)+IF(P16&gt;R16,1)+IF(S16&gt;U16,1)</f>
        <v>1</v>
      </c>
      <c r="AC16" s="21" t="s">
        <v>5</v>
      </c>
      <c r="AD16" s="9">
        <f>IF(D16&lt;F16,1)+IF(G16&lt;I16,1)+IF(P16&lt;R16,1)+IF(S16&lt;U16,1)</f>
        <v>3</v>
      </c>
      <c r="AE16" s="38" t="s">
        <v>51</v>
      </c>
      <c r="AF16" s="38"/>
    </row>
    <row r="17" spans="1:32" ht="27" customHeight="1">
      <c r="A17" s="44" t="s">
        <v>28</v>
      </c>
      <c r="B17" s="44"/>
      <c r="C17" s="44"/>
      <c r="D17" s="10">
        <f>O14</f>
        <v>25</v>
      </c>
      <c r="E17" s="4" t="s">
        <v>5</v>
      </c>
      <c r="F17" s="11">
        <f>M14</f>
        <v>22</v>
      </c>
      <c r="G17" s="10">
        <f>O15</f>
        <v>25</v>
      </c>
      <c r="H17" s="4" t="s">
        <v>5</v>
      </c>
      <c r="I17" s="11">
        <f>M15</f>
        <v>19</v>
      </c>
      <c r="J17" s="45"/>
      <c r="K17" s="45"/>
      <c r="L17" s="45"/>
      <c r="M17" s="36"/>
      <c r="N17" s="36"/>
      <c r="O17" s="36"/>
      <c r="P17" s="3">
        <v>24</v>
      </c>
      <c r="Q17" s="4" t="s">
        <v>5</v>
      </c>
      <c r="R17" s="5">
        <v>26</v>
      </c>
      <c r="S17" s="3">
        <v>25</v>
      </c>
      <c r="T17" s="4" t="s">
        <v>5</v>
      </c>
      <c r="U17" s="5">
        <v>23</v>
      </c>
      <c r="V17" s="37">
        <f>SUM(D17+G17+P17+S17)</f>
        <v>99</v>
      </c>
      <c r="W17" s="37"/>
      <c r="X17" s="37">
        <f>SUM(F17+I17+R17+U17)</f>
        <v>90</v>
      </c>
      <c r="Y17" s="37"/>
      <c r="Z17" s="37">
        <f t="shared" si="1"/>
        <v>9</v>
      </c>
      <c r="AA17" s="37"/>
      <c r="AB17" s="7">
        <f>IF(D17&gt;F17,1)+IF(G17&gt;I17,1)+IF(P17&gt;R17,1)+IF(S17&gt;U17,1)</f>
        <v>3</v>
      </c>
      <c r="AC17" s="21" t="s">
        <v>5</v>
      </c>
      <c r="AD17" s="9">
        <f>IF(D17&lt;F17,1)+IF(G17&lt;I17,1)+IF(P17&lt;R17,1)+IF(S17&lt;U17,1)</f>
        <v>1</v>
      </c>
      <c r="AE17" s="38" t="s">
        <v>16</v>
      </c>
      <c r="AF17" s="38"/>
    </row>
    <row r="18" spans="1:32" ht="27" customHeight="1">
      <c r="A18" s="46" t="s">
        <v>34</v>
      </c>
      <c r="B18" s="46"/>
      <c r="C18" s="46"/>
      <c r="D18" s="10">
        <f>R14</f>
        <v>13</v>
      </c>
      <c r="E18" s="4" t="s">
        <v>5</v>
      </c>
      <c r="F18" s="11">
        <f>P14</f>
        <v>25</v>
      </c>
      <c r="G18" s="45"/>
      <c r="H18" s="45"/>
      <c r="I18" s="45"/>
      <c r="J18" s="25">
        <f>R16</f>
        <v>22</v>
      </c>
      <c r="K18" s="4" t="s">
        <v>5</v>
      </c>
      <c r="L18" s="26">
        <f>P16</f>
        <v>25</v>
      </c>
      <c r="M18" s="12">
        <f>R17</f>
        <v>26</v>
      </c>
      <c r="N18" s="4" t="s">
        <v>5</v>
      </c>
      <c r="O18" s="12">
        <f>P17</f>
        <v>24</v>
      </c>
      <c r="P18" s="36"/>
      <c r="Q18" s="36"/>
      <c r="R18" s="36"/>
      <c r="S18" s="22">
        <v>25</v>
      </c>
      <c r="T18" s="4" t="s">
        <v>5</v>
      </c>
      <c r="U18" s="23">
        <v>13</v>
      </c>
      <c r="V18" s="37">
        <f>SUM(D18+J18+M18+S18)</f>
        <v>86</v>
      </c>
      <c r="W18" s="37"/>
      <c r="X18" s="37">
        <f>SUM(F18+L18+O18+U18)</f>
        <v>87</v>
      </c>
      <c r="Y18" s="37"/>
      <c r="Z18" s="37">
        <f t="shared" si="1"/>
        <v>-1</v>
      </c>
      <c r="AA18" s="37"/>
      <c r="AB18" s="7">
        <f>IF(D18&gt;F18,1)+IF(J18&gt;L18,1)+IF(M18&gt;O18,1)+IF(S18&gt;U18,1)</f>
        <v>2</v>
      </c>
      <c r="AC18" s="21" t="s">
        <v>5</v>
      </c>
      <c r="AD18" s="9">
        <f>IF(D18&lt;F18,1)+IF(J18&lt;L18,1)+IF(M18&lt;O18,1)+IF(S18&lt;U18,1)</f>
        <v>2</v>
      </c>
      <c r="AE18" s="38" t="s">
        <v>49</v>
      </c>
      <c r="AF18" s="38"/>
    </row>
    <row r="19" spans="1:32" ht="27" customHeight="1">
      <c r="A19" s="44" t="s">
        <v>31</v>
      </c>
      <c r="B19" s="44"/>
      <c r="C19" s="44"/>
      <c r="D19" s="45"/>
      <c r="E19" s="45"/>
      <c r="F19" s="45"/>
      <c r="G19" s="27">
        <f>U15</f>
        <v>25</v>
      </c>
      <c r="H19" s="4" t="s">
        <v>5</v>
      </c>
      <c r="I19" s="27">
        <f>S15</f>
        <v>14</v>
      </c>
      <c r="J19" s="10">
        <f>U16</f>
        <v>25</v>
      </c>
      <c r="K19" s="4" t="s">
        <v>5</v>
      </c>
      <c r="L19" s="11">
        <f>S16</f>
        <v>21</v>
      </c>
      <c r="M19" s="4">
        <f>U17</f>
        <v>23</v>
      </c>
      <c r="N19" s="4" t="s">
        <v>5</v>
      </c>
      <c r="O19" s="11">
        <f>S17</f>
        <v>25</v>
      </c>
      <c r="P19" s="28">
        <f>U18</f>
        <v>13</v>
      </c>
      <c r="Q19" s="4" t="s">
        <v>5</v>
      </c>
      <c r="R19" s="29">
        <f>S18</f>
        <v>25</v>
      </c>
      <c r="S19" s="36"/>
      <c r="T19" s="36"/>
      <c r="U19" s="36"/>
      <c r="V19" s="37">
        <f>SUM(G19+J19+M19+P19)</f>
        <v>86</v>
      </c>
      <c r="W19" s="37"/>
      <c r="X19" s="37">
        <f>SUM(I19+L19+O19+R19)</f>
        <v>85</v>
      </c>
      <c r="Y19" s="37"/>
      <c r="Z19" s="37">
        <f t="shared" si="1"/>
        <v>1</v>
      </c>
      <c r="AA19" s="37"/>
      <c r="AB19" s="7">
        <f>IF(G19&gt;I19,1)+IF(J19&gt;L19,1)+IF(M19&gt;O19,1)+IF(P19&gt;R19,1)</f>
        <v>2</v>
      </c>
      <c r="AC19" s="21" t="s">
        <v>5</v>
      </c>
      <c r="AD19" s="9">
        <f>IF(G19&lt;I19,1)+IF(J19&lt;L19,1)+IF(M19&lt;O19,1)+IF(P19&lt;R19,1)</f>
        <v>2</v>
      </c>
      <c r="AE19" s="38" t="s">
        <v>19</v>
      </c>
      <c r="AF19" s="38"/>
    </row>
    <row r="20" ht="13.5" customHeight="1"/>
    <row r="21" ht="13.5" customHeight="1">
      <c r="K21" s="16" t="s">
        <v>53</v>
      </c>
    </row>
    <row r="22" ht="13.5" customHeight="1"/>
    <row r="23" spans="1:32" ht="27" customHeight="1">
      <c r="A23" s="30"/>
      <c r="B23" s="30"/>
      <c r="C23" s="30"/>
      <c r="D23" s="43" t="str">
        <f>A24</f>
        <v>排神</v>
      </c>
      <c r="E23" s="43"/>
      <c r="F23" s="43"/>
      <c r="G23" s="43" t="str">
        <f>A25</f>
        <v>横浜BRUTUS</v>
      </c>
      <c r="H23" s="43"/>
      <c r="I23" s="43"/>
      <c r="J23" s="43" t="str">
        <f>A26</f>
        <v>amica B</v>
      </c>
      <c r="K23" s="43"/>
      <c r="L23" s="43"/>
      <c r="M23" s="43" t="str">
        <f>A27</f>
        <v>うるとら一家</v>
      </c>
      <c r="N23" s="43"/>
      <c r="O23" s="43"/>
      <c r="P23" s="43" t="str">
        <f>A28</f>
        <v>ゆんぼ</v>
      </c>
      <c r="Q23" s="43"/>
      <c r="R23" s="43"/>
      <c r="S23" s="43" t="str">
        <f>A29</f>
        <v>amica A</v>
      </c>
      <c r="T23" s="43"/>
      <c r="U23" s="43"/>
      <c r="V23" s="30" t="s">
        <v>10</v>
      </c>
      <c r="W23" s="30"/>
      <c r="X23" s="30" t="s">
        <v>11</v>
      </c>
      <c r="Y23" s="30"/>
      <c r="Z23" s="30" t="s">
        <v>12</v>
      </c>
      <c r="AA23" s="30"/>
      <c r="AB23" s="30" t="s">
        <v>13</v>
      </c>
      <c r="AC23" s="30"/>
      <c r="AD23" s="30"/>
      <c r="AE23" s="30" t="s">
        <v>3</v>
      </c>
      <c r="AF23" s="30"/>
    </row>
    <row r="24" spans="1:32" ht="27" customHeight="1">
      <c r="A24" s="44" t="s">
        <v>30</v>
      </c>
      <c r="B24" s="44"/>
      <c r="C24" s="44"/>
      <c r="D24" s="36"/>
      <c r="E24" s="36"/>
      <c r="F24" s="36"/>
      <c r="G24" s="17">
        <v>25</v>
      </c>
      <c r="H24" s="4" t="s">
        <v>5</v>
      </c>
      <c r="I24" s="17">
        <v>21</v>
      </c>
      <c r="J24" s="3">
        <v>22</v>
      </c>
      <c r="K24" s="4" t="s">
        <v>5</v>
      </c>
      <c r="L24" s="5">
        <v>25</v>
      </c>
      <c r="M24" s="18">
        <v>25</v>
      </c>
      <c r="N24" s="4" t="s">
        <v>5</v>
      </c>
      <c r="O24" s="5">
        <v>17</v>
      </c>
      <c r="P24" s="19">
        <v>22</v>
      </c>
      <c r="Q24" s="4" t="s">
        <v>5</v>
      </c>
      <c r="R24" s="20">
        <v>25</v>
      </c>
      <c r="S24" s="45"/>
      <c r="T24" s="45"/>
      <c r="U24" s="45"/>
      <c r="V24" s="37">
        <f>SUM(G24+J24+M24+P24)</f>
        <v>94</v>
      </c>
      <c r="W24" s="37"/>
      <c r="X24" s="37">
        <f>SUM(I24+L24+O24+R24)</f>
        <v>88</v>
      </c>
      <c r="Y24" s="37"/>
      <c r="Z24" s="37">
        <f aca="true" t="shared" si="2" ref="Z24:Z29">SUM(V24-X24)</f>
        <v>6</v>
      </c>
      <c r="AA24" s="37"/>
      <c r="AB24" s="7">
        <f>IF(G24&gt;I24,1)+IF(J24&gt;L24,1)+IF(M24&gt;O24,1)+IF(P24&gt;R24,1)</f>
        <v>2</v>
      </c>
      <c r="AC24" s="21" t="s">
        <v>5</v>
      </c>
      <c r="AD24" s="9">
        <f>IF(G24&lt;I24,1)+IF(J24&lt;L24,1)+IF(M24&lt;O24,1)+IF(P24&lt;R24,1)</f>
        <v>2</v>
      </c>
      <c r="AE24" s="38" t="s">
        <v>19</v>
      </c>
      <c r="AF24" s="38"/>
    </row>
    <row r="25" spans="1:32" ht="27" customHeight="1">
      <c r="A25" s="44" t="s">
        <v>38</v>
      </c>
      <c r="B25" s="44"/>
      <c r="C25" s="44"/>
      <c r="D25" s="10">
        <f>I24</f>
        <v>21</v>
      </c>
      <c r="E25" s="4" t="s">
        <v>5</v>
      </c>
      <c r="F25" s="11">
        <f>G24</f>
        <v>25</v>
      </c>
      <c r="G25" s="36"/>
      <c r="H25" s="36"/>
      <c r="I25" s="36"/>
      <c r="J25" s="22">
        <v>23</v>
      </c>
      <c r="K25" s="4" t="s">
        <v>5</v>
      </c>
      <c r="L25" s="23">
        <v>25</v>
      </c>
      <c r="M25" s="24">
        <v>25</v>
      </c>
      <c r="N25" s="4" t="s">
        <v>5</v>
      </c>
      <c r="O25" s="24">
        <v>21</v>
      </c>
      <c r="P25" s="45"/>
      <c r="Q25" s="45"/>
      <c r="R25" s="45"/>
      <c r="S25" s="22">
        <v>26</v>
      </c>
      <c r="T25" s="4" t="s">
        <v>5</v>
      </c>
      <c r="U25" s="23">
        <v>24</v>
      </c>
      <c r="V25" s="37">
        <f>SUM(D25+J25+M25+S25)</f>
        <v>95</v>
      </c>
      <c r="W25" s="37"/>
      <c r="X25" s="37">
        <f>SUM(F25+L25+O25+U25)</f>
        <v>95</v>
      </c>
      <c r="Y25" s="37"/>
      <c r="Z25" s="37">
        <f t="shared" si="2"/>
        <v>0</v>
      </c>
      <c r="AA25" s="37"/>
      <c r="AB25" s="7">
        <f>IF(D25&gt;F25,1)+IF(J25&gt;L25,1)+IF(M25&gt;O25,1)+IF(S25&gt;U25,1)</f>
        <v>2</v>
      </c>
      <c r="AC25" s="21" t="s">
        <v>5</v>
      </c>
      <c r="AD25" s="9">
        <f>IF(D25&lt;F25,1)+IF(J25&lt;L25,1)+IF(M25&lt;O25,1)+IF(S25&lt;U25,1)</f>
        <v>2</v>
      </c>
      <c r="AE25" s="38" t="s">
        <v>49</v>
      </c>
      <c r="AF25" s="38"/>
    </row>
    <row r="26" spans="1:32" ht="27" customHeight="1">
      <c r="A26" s="44" t="s">
        <v>6</v>
      </c>
      <c r="B26" s="44"/>
      <c r="C26" s="44"/>
      <c r="D26" s="10">
        <f>L24</f>
        <v>25</v>
      </c>
      <c r="E26" s="4" t="s">
        <v>5</v>
      </c>
      <c r="F26" s="11">
        <f>J24</f>
        <v>22</v>
      </c>
      <c r="G26" s="12">
        <f>L25</f>
        <v>25</v>
      </c>
      <c r="H26" s="4" t="s">
        <v>5</v>
      </c>
      <c r="I26" s="12">
        <f>J25</f>
        <v>23</v>
      </c>
      <c r="J26" s="36"/>
      <c r="K26" s="36"/>
      <c r="L26" s="36"/>
      <c r="M26" s="45"/>
      <c r="N26" s="45"/>
      <c r="O26" s="45"/>
      <c r="P26" s="22">
        <v>14</v>
      </c>
      <c r="Q26" s="4" t="s">
        <v>5</v>
      </c>
      <c r="R26" s="23">
        <v>25</v>
      </c>
      <c r="S26" s="3">
        <v>25</v>
      </c>
      <c r="T26" s="4" t="s">
        <v>5</v>
      </c>
      <c r="U26" s="5">
        <v>16</v>
      </c>
      <c r="V26" s="37">
        <f>SUM(D26+G26+P26+S26)</f>
        <v>89</v>
      </c>
      <c r="W26" s="37"/>
      <c r="X26" s="37">
        <f>SUM(F26+I26+R26+U26)</f>
        <v>86</v>
      </c>
      <c r="Y26" s="37"/>
      <c r="Z26" s="37">
        <f t="shared" si="2"/>
        <v>3</v>
      </c>
      <c r="AA26" s="37"/>
      <c r="AB26" s="7">
        <f>IF(D26&gt;F26,1)+IF(G26&gt;I26,1)+IF(P26&gt;R26,1)+IF(S26&gt;U26,1)</f>
        <v>3</v>
      </c>
      <c r="AC26" s="21" t="s">
        <v>5</v>
      </c>
      <c r="AD26" s="9">
        <f>IF(D26&lt;F26,1)+IF(G26&lt;I26,1)+IF(P26&lt;R26,1)+IF(S26&lt;U26,1)</f>
        <v>1</v>
      </c>
      <c r="AE26" s="38" t="s">
        <v>22</v>
      </c>
      <c r="AF26" s="38"/>
    </row>
    <row r="27" spans="1:32" ht="27" customHeight="1">
      <c r="A27" s="44" t="s">
        <v>44</v>
      </c>
      <c r="B27" s="44"/>
      <c r="C27" s="44"/>
      <c r="D27" s="10">
        <f>O24</f>
        <v>17</v>
      </c>
      <c r="E27" s="4" t="s">
        <v>5</v>
      </c>
      <c r="F27" s="11">
        <f>M24</f>
        <v>25</v>
      </c>
      <c r="G27" s="10">
        <f>O25</f>
        <v>21</v>
      </c>
      <c r="H27" s="4" t="s">
        <v>5</v>
      </c>
      <c r="I27" s="11">
        <f>M25</f>
        <v>25</v>
      </c>
      <c r="J27" s="45"/>
      <c r="K27" s="45"/>
      <c r="L27" s="45"/>
      <c r="M27" s="36"/>
      <c r="N27" s="36"/>
      <c r="O27" s="36"/>
      <c r="P27" s="3">
        <v>14</v>
      </c>
      <c r="Q27" s="4" t="s">
        <v>5</v>
      </c>
      <c r="R27" s="5">
        <v>25</v>
      </c>
      <c r="S27" s="3">
        <v>25</v>
      </c>
      <c r="T27" s="4" t="s">
        <v>5</v>
      </c>
      <c r="U27" s="5">
        <v>22</v>
      </c>
      <c r="V27" s="37">
        <f>SUM(D27+G27+P27+S27)</f>
        <v>77</v>
      </c>
      <c r="W27" s="37"/>
      <c r="X27" s="37">
        <f>SUM(F27+I27+R27+U27)</f>
        <v>97</v>
      </c>
      <c r="Y27" s="37"/>
      <c r="Z27" s="37">
        <f t="shared" si="2"/>
        <v>-20</v>
      </c>
      <c r="AA27" s="37"/>
      <c r="AB27" s="7">
        <f>IF(D27&gt;F27,1)+IF(G27&gt;I27,1)+IF(P27&gt;R27,1)+IF(S27&gt;U27,1)</f>
        <v>1</v>
      </c>
      <c r="AC27" s="21" t="s">
        <v>5</v>
      </c>
      <c r="AD27" s="9">
        <f>IF(D27&lt;F27,1)+IF(G27&lt;I27,1)+IF(P27&lt;R27,1)+IF(S27&lt;U27,1)</f>
        <v>3</v>
      </c>
      <c r="AE27" s="38" t="s">
        <v>50</v>
      </c>
      <c r="AF27" s="38"/>
    </row>
    <row r="28" spans="1:32" ht="27" customHeight="1">
      <c r="A28" s="46" t="s">
        <v>21</v>
      </c>
      <c r="B28" s="46"/>
      <c r="C28" s="46"/>
      <c r="D28" s="10">
        <f>R24</f>
        <v>25</v>
      </c>
      <c r="E28" s="4" t="s">
        <v>5</v>
      </c>
      <c r="F28" s="11">
        <f>P24</f>
        <v>22</v>
      </c>
      <c r="G28" s="45"/>
      <c r="H28" s="45"/>
      <c r="I28" s="45"/>
      <c r="J28" s="25">
        <f>R26</f>
        <v>25</v>
      </c>
      <c r="K28" s="4" t="s">
        <v>5</v>
      </c>
      <c r="L28" s="26">
        <f>P26</f>
        <v>14</v>
      </c>
      <c r="M28" s="12">
        <f>R27</f>
        <v>25</v>
      </c>
      <c r="N28" s="4" t="s">
        <v>5</v>
      </c>
      <c r="O28" s="12">
        <f>P27</f>
        <v>14</v>
      </c>
      <c r="P28" s="36"/>
      <c r="Q28" s="36"/>
      <c r="R28" s="36"/>
      <c r="S28" s="22">
        <v>25</v>
      </c>
      <c r="T28" s="4" t="s">
        <v>5</v>
      </c>
      <c r="U28" s="23">
        <v>7</v>
      </c>
      <c r="V28" s="37">
        <f>SUM(D28+J28+M28+S28)</f>
        <v>100</v>
      </c>
      <c r="W28" s="37"/>
      <c r="X28" s="37">
        <f>SUM(F28+L28+O28+U28)</f>
        <v>57</v>
      </c>
      <c r="Y28" s="37"/>
      <c r="Z28" s="37">
        <f t="shared" si="2"/>
        <v>43</v>
      </c>
      <c r="AA28" s="37"/>
      <c r="AB28" s="7">
        <f>IF(D28&gt;F28,1)+IF(J28&gt;L28,1)+IF(M28&gt;O28,1)+IF(S28&gt;U28,1)</f>
        <v>4</v>
      </c>
      <c r="AC28" s="21" t="s">
        <v>5</v>
      </c>
      <c r="AD28" s="9">
        <f>IF(D28&lt;F28,1)+IF(J28&lt;L28,1)+IF(M28&lt;O28,1)+IF(S28&lt;U28,1)</f>
        <v>0</v>
      </c>
      <c r="AE28" s="38" t="s">
        <v>16</v>
      </c>
      <c r="AF28" s="38"/>
    </row>
    <row r="29" spans="1:32" ht="27" customHeight="1">
      <c r="A29" s="44" t="s">
        <v>47</v>
      </c>
      <c r="B29" s="44"/>
      <c r="C29" s="44"/>
      <c r="D29" s="45"/>
      <c r="E29" s="45"/>
      <c r="F29" s="45"/>
      <c r="G29" s="27">
        <f>U25</f>
        <v>24</v>
      </c>
      <c r="H29" s="4" t="s">
        <v>5</v>
      </c>
      <c r="I29" s="27">
        <f>S25</f>
        <v>26</v>
      </c>
      <c r="J29" s="10">
        <f>U26</f>
        <v>16</v>
      </c>
      <c r="K29" s="4" t="s">
        <v>5</v>
      </c>
      <c r="L29" s="11">
        <f>S26</f>
        <v>25</v>
      </c>
      <c r="M29" s="4">
        <f>U27</f>
        <v>22</v>
      </c>
      <c r="N29" s="4" t="s">
        <v>5</v>
      </c>
      <c r="O29" s="11">
        <f>S27</f>
        <v>25</v>
      </c>
      <c r="P29" s="28">
        <f>U28</f>
        <v>7</v>
      </c>
      <c r="Q29" s="4" t="s">
        <v>5</v>
      </c>
      <c r="R29" s="29">
        <f>S28</f>
        <v>25</v>
      </c>
      <c r="S29" s="36"/>
      <c r="T29" s="36"/>
      <c r="U29" s="36"/>
      <c r="V29" s="37">
        <f>SUM(G29+J29+M29+P29)</f>
        <v>69</v>
      </c>
      <c r="W29" s="37"/>
      <c r="X29" s="37">
        <f>SUM(I29+L29+O29+R29)</f>
        <v>101</v>
      </c>
      <c r="Y29" s="37"/>
      <c r="Z29" s="37">
        <f t="shared" si="2"/>
        <v>-32</v>
      </c>
      <c r="AA29" s="37"/>
      <c r="AB29" s="7">
        <f>IF(G29&gt;I29,1)+IF(J29&gt;L29,1)+IF(M29&gt;O29,1)+IF(P29&gt;R29,1)</f>
        <v>0</v>
      </c>
      <c r="AC29" s="21" t="s">
        <v>5</v>
      </c>
      <c r="AD29" s="9">
        <f>IF(G29&lt;I29,1)+IF(J29&lt;L29,1)+IF(M29&lt;O29,1)+IF(P29&lt;R29,1)</f>
        <v>4</v>
      </c>
      <c r="AE29" s="38" t="s">
        <v>51</v>
      </c>
      <c r="AF29" s="38"/>
    </row>
    <row r="30" ht="27" customHeight="1"/>
    <row r="31" ht="27" customHeight="1"/>
    <row r="32" ht="27" customHeight="1"/>
    <row r="33" ht="8.25" customHeight="1"/>
    <row r="34" ht="8.25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8" ht="8.25" customHeight="1"/>
    <row r="49" ht="9.75" customHeight="1"/>
    <row r="50" ht="10.5" customHeight="1"/>
  </sheetData>
  <sheetProtection sheet="1" objects="1" scenarios="1"/>
  <mergeCells count="162">
    <mergeCell ref="X28:Y28"/>
    <mergeCell ref="Z28:AA28"/>
    <mergeCell ref="AE28:AF28"/>
    <mergeCell ref="A29:C29"/>
    <mergeCell ref="D29:F29"/>
    <mergeCell ref="S29:U29"/>
    <mergeCell ref="V29:W29"/>
    <mergeCell ref="X29:Y29"/>
    <mergeCell ref="Z29:AA29"/>
    <mergeCell ref="AE29:AF29"/>
    <mergeCell ref="A28:C28"/>
    <mergeCell ref="G28:I28"/>
    <mergeCell ref="P28:R28"/>
    <mergeCell ref="V28:W28"/>
    <mergeCell ref="X26:Y26"/>
    <mergeCell ref="Z26:AA26"/>
    <mergeCell ref="AE26:AF26"/>
    <mergeCell ref="A27:C27"/>
    <mergeCell ref="J27:L27"/>
    <mergeCell ref="M27:O27"/>
    <mergeCell ref="V27:W27"/>
    <mergeCell ref="X27:Y27"/>
    <mergeCell ref="Z27:AA27"/>
    <mergeCell ref="AE27:AF27"/>
    <mergeCell ref="A26:C26"/>
    <mergeCell ref="J26:L26"/>
    <mergeCell ref="M26:O26"/>
    <mergeCell ref="V26:W26"/>
    <mergeCell ref="X24:Y24"/>
    <mergeCell ref="Z24:AA24"/>
    <mergeCell ref="AE24:AF24"/>
    <mergeCell ref="A25:C25"/>
    <mergeCell ref="G25:I25"/>
    <mergeCell ref="P25:R25"/>
    <mergeCell ref="V25:W25"/>
    <mergeCell ref="X25:Y25"/>
    <mergeCell ref="Z25:AA25"/>
    <mergeCell ref="AE25:AF25"/>
    <mergeCell ref="A24:C24"/>
    <mergeCell ref="D24:F24"/>
    <mergeCell ref="S24:U24"/>
    <mergeCell ref="V24:W24"/>
    <mergeCell ref="X23:Y23"/>
    <mergeCell ref="Z23:AA23"/>
    <mergeCell ref="AB23:AD23"/>
    <mergeCell ref="AE23:AF23"/>
    <mergeCell ref="M23:O23"/>
    <mergeCell ref="P23:R23"/>
    <mergeCell ref="S23:U23"/>
    <mergeCell ref="V23:W23"/>
    <mergeCell ref="A23:C23"/>
    <mergeCell ref="D23:F23"/>
    <mergeCell ref="G23:I23"/>
    <mergeCell ref="J23:L23"/>
    <mergeCell ref="X18:Y18"/>
    <mergeCell ref="Z18:AA18"/>
    <mergeCell ref="AE18:AF18"/>
    <mergeCell ref="A19:C19"/>
    <mergeCell ref="D19:F19"/>
    <mergeCell ref="S19:U19"/>
    <mergeCell ref="V19:W19"/>
    <mergeCell ref="X19:Y19"/>
    <mergeCell ref="Z19:AA19"/>
    <mergeCell ref="AE19:AF19"/>
    <mergeCell ref="A18:C18"/>
    <mergeCell ref="G18:I18"/>
    <mergeCell ref="P18:R18"/>
    <mergeCell ref="V18:W18"/>
    <mergeCell ref="X16:Y16"/>
    <mergeCell ref="Z16:AA16"/>
    <mergeCell ref="AE16:AF16"/>
    <mergeCell ref="A17:C17"/>
    <mergeCell ref="J17:L17"/>
    <mergeCell ref="M17:O17"/>
    <mergeCell ref="V17:W17"/>
    <mergeCell ref="X17:Y17"/>
    <mergeCell ref="Z17:AA17"/>
    <mergeCell ref="AE17:AF17"/>
    <mergeCell ref="A16:C16"/>
    <mergeCell ref="J16:L16"/>
    <mergeCell ref="M16:O16"/>
    <mergeCell ref="V16:W16"/>
    <mergeCell ref="X14:Y14"/>
    <mergeCell ref="Z14:AA14"/>
    <mergeCell ref="AE14:AF14"/>
    <mergeCell ref="A15:C15"/>
    <mergeCell ref="G15:I15"/>
    <mergeCell ref="P15:R15"/>
    <mergeCell ref="V15:W15"/>
    <mergeCell ref="X15:Y15"/>
    <mergeCell ref="Z15:AA15"/>
    <mergeCell ref="AE15:AF15"/>
    <mergeCell ref="A14:C14"/>
    <mergeCell ref="D14:F14"/>
    <mergeCell ref="S14:U14"/>
    <mergeCell ref="V14:W14"/>
    <mergeCell ref="X13:Y13"/>
    <mergeCell ref="Z13:AA13"/>
    <mergeCell ref="AB13:AD13"/>
    <mergeCell ref="AE13:AF13"/>
    <mergeCell ref="M13:O13"/>
    <mergeCell ref="P13:R13"/>
    <mergeCell ref="S13:U13"/>
    <mergeCell ref="V13:W13"/>
    <mergeCell ref="A13:C13"/>
    <mergeCell ref="D13:F13"/>
    <mergeCell ref="G13:I13"/>
    <mergeCell ref="J13:L13"/>
    <mergeCell ref="X8:Y8"/>
    <mergeCell ref="Z8:AA8"/>
    <mergeCell ref="AE8:AF8"/>
    <mergeCell ref="A9:C9"/>
    <mergeCell ref="D9:F9"/>
    <mergeCell ref="S9:U9"/>
    <mergeCell ref="V9:W9"/>
    <mergeCell ref="X9:Y9"/>
    <mergeCell ref="Z9:AA9"/>
    <mergeCell ref="AE9:AF9"/>
    <mergeCell ref="A8:C8"/>
    <mergeCell ref="G8:I8"/>
    <mergeCell ref="P8:R8"/>
    <mergeCell ref="V8:W8"/>
    <mergeCell ref="X6:Y6"/>
    <mergeCell ref="Z6:AA6"/>
    <mergeCell ref="AE6:AF6"/>
    <mergeCell ref="A7:C7"/>
    <mergeCell ref="J7:L7"/>
    <mergeCell ref="M7:O7"/>
    <mergeCell ref="V7:W7"/>
    <mergeCell ref="X7:Y7"/>
    <mergeCell ref="Z7:AA7"/>
    <mergeCell ref="AE7:AF7"/>
    <mergeCell ref="A6:C6"/>
    <mergeCell ref="J6:L6"/>
    <mergeCell ref="M6:O6"/>
    <mergeCell ref="V6:W6"/>
    <mergeCell ref="X4:Y4"/>
    <mergeCell ref="Z4:AA4"/>
    <mergeCell ref="AE4:AF4"/>
    <mergeCell ref="A5:C5"/>
    <mergeCell ref="G5:I5"/>
    <mergeCell ref="P5:R5"/>
    <mergeCell ref="V5:W5"/>
    <mergeCell ref="X5:Y5"/>
    <mergeCell ref="Z5:AA5"/>
    <mergeCell ref="AE5:AF5"/>
    <mergeCell ref="A4:C4"/>
    <mergeCell ref="D4:F4"/>
    <mergeCell ref="S4:U4"/>
    <mergeCell ref="V4:W4"/>
    <mergeCell ref="X3:Y3"/>
    <mergeCell ref="Z3:AA3"/>
    <mergeCell ref="AB3:AD3"/>
    <mergeCell ref="AE3:AF3"/>
    <mergeCell ref="M3:O3"/>
    <mergeCell ref="P3:R3"/>
    <mergeCell ref="S3:U3"/>
    <mergeCell ref="V3:W3"/>
    <mergeCell ref="A3:C3"/>
    <mergeCell ref="D3:F3"/>
    <mergeCell ref="G3:I3"/>
    <mergeCell ref="J3:L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view="pageBreakPreview" zoomScaleSheetLayoutView="100" workbookViewId="0" topLeftCell="A1">
      <selection activeCell="A1" sqref="A1"/>
    </sheetView>
  </sheetViews>
  <sheetFormatPr defaultColWidth="9.00390625" defaultRowHeight="13.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2009-02-11T03:09:41Z</dcterms:modified>
  <cp:category/>
  <cp:version/>
  <cp:contentType/>
  <cp:contentStatus/>
</cp:coreProperties>
</file>